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lacounty-my.sharepoint.com/personal/lisaaubrey_dpss_lacounty_gov/Documents/Desktop/6-24-25/Final/"/>
    </mc:Choice>
  </mc:AlternateContent>
  <xr:revisionPtr revIDLastSave="2" documentId="8_{3506DCC7-4510-4C9A-A9FF-E4C1B0C2E0B3}" xr6:coauthVersionLast="47" xr6:coauthVersionMax="47" xr10:uidLastSave="{831F9543-9CF7-4D6D-BB01-C1BA02F0CE76}"/>
  <bookViews>
    <workbookView xWindow="-108" yWindow="-108" windowWidth="23256" windowHeight="12576" activeTab="1" xr2:uid="{B3E701FE-4758-474E-9210-0115C74B4219}"/>
  </bookViews>
  <sheets>
    <sheet name="NORTH SECTOR" sheetId="10" r:id="rId1"/>
    <sheet name="SOUTH SECTOR" sheetId="9"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10" l="1"/>
  <c r="G33" i="10" s="1"/>
  <c r="C14" i="10"/>
  <c r="C28" i="10" s="1"/>
  <c r="D28" i="10" s="1"/>
  <c r="C13" i="9"/>
  <c r="C27" i="9" s="1"/>
  <c r="C13" i="10"/>
  <c r="C27" i="10" s="1"/>
  <c r="D27" i="10" s="1"/>
  <c r="N27" i="10"/>
  <c r="N27" i="9"/>
  <c r="N28" i="9"/>
  <c r="E29" i="10"/>
  <c r="E27" i="10"/>
  <c r="B29" i="10"/>
  <c r="B27" i="10"/>
  <c r="E15" i="10"/>
  <c r="I15" i="10" s="1"/>
  <c r="E14" i="10"/>
  <c r="O14" i="10" s="1"/>
  <c r="E13" i="10"/>
  <c r="G13" i="10" s="1"/>
  <c r="B15" i="10"/>
  <c r="B14" i="10"/>
  <c r="B13" i="10"/>
  <c r="M15" i="10"/>
  <c r="K15" i="10"/>
  <c r="O15" i="9"/>
  <c r="M15" i="9"/>
  <c r="K15" i="9"/>
  <c r="I15" i="9"/>
  <c r="G15" i="9"/>
  <c r="N33" i="10"/>
  <c r="O33" i="10" s="1"/>
  <c r="L33" i="10"/>
  <c r="M33" i="10" s="1"/>
  <c r="J33" i="10"/>
  <c r="K33" i="10" s="1"/>
  <c r="H33" i="10"/>
  <c r="I33" i="10" s="1"/>
  <c r="N29" i="10"/>
  <c r="L29" i="10"/>
  <c r="J29" i="10"/>
  <c r="H29" i="10"/>
  <c r="F29" i="10"/>
  <c r="N28" i="10"/>
  <c r="O28" i="10" s="1"/>
  <c r="L28" i="10"/>
  <c r="M28" i="10" s="1"/>
  <c r="J28" i="10"/>
  <c r="K28" i="10" s="1"/>
  <c r="H28" i="10"/>
  <c r="I28" i="10" s="1"/>
  <c r="F28" i="10"/>
  <c r="G28" i="10" s="1"/>
  <c r="L27" i="10"/>
  <c r="J27" i="10"/>
  <c r="H27" i="10"/>
  <c r="F27" i="10"/>
  <c r="O19" i="10"/>
  <c r="M19" i="10"/>
  <c r="K19" i="10"/>
  <c r="I19" i="10"/>
  <c r="G19" i="10"/>
  <c r="C15" i="10"/>
  <c r="C29" i="10" s="1"/>
  <c r="D29" i="10" s="1"/>
  <c r="E27" i="9"/>
  <c r="B29" i="9"/>
  <c r="B15" i="9"/>
  <c r="E29" i="9"/>
  <c r="E15" i="9"/>
  <c r="E13" i="9"/>
  <c r="B27" i="9"/>
  <c r="B14" i="9"/>
  <c r="B13" i="9"/>
  <c r="E14" i="9"/>
  <c r="P19" i="10" l="1"/>
  <c r="P33" i="10"/>
  <c r="I29" i="10"/>
  <c r="D13" i="10"/>
  <c r="K27" i="10"/>
  <c r="D15" i="10"/>
  <c r="D14" i="10"/>
  <c r="O29" i="10"/>
  <c r="M27" i="10"/>
  <c r="O15" i="10"/>
  <c r="G15" i="10"/>
  <c r="O13" i="10"/>
  <c r="O16" i="10" s="1"/>
  <c r="I13" i="10"/>
  <c r="D30" i="10"/>
  <c r="P28" i="10"/>
  <c r="K13" i="10"/>
  <c r="G14" i="10"/>
  <c r="O27" i="10"/>
  <c r="K29" i="10"/>
  <c r="M13" i="10"/>
  <c r="I14" i="10"/>
  <c r="G27" i="10"/>
  <c r="K14" i="10"/>
  <c r="M29" i="10"/>
  <c r="M14" i="10"/>
  <c r="I27" i="10"/>
  <c r="I30" i="10" s="1"/>
  <c r="G29" i="10"/>
  <c r="N33" i="9"/>
  <c r="O33" i="9" s="1"/>
  <c r="L33" i="9"/>
  <c r="M33" i="9" s="1"/>
  <c r="J33" i="9"/>
  <c r="K33" i="9" s="1"/>
  <c r="H33" i="9"/>
  <c r="I33" i="9" s="1"/>
  <c r="F33" i="9"/>
  <c r="G33" i="9" s="1"/>
  <c r="N29" i="9"/>
  <c r="O29" i="9" s="1"/>
  <c r="L29" i="9"/>
  <c r="M29" i="9" s="1"/>
  <c r="J29" i="9"/>
  <c r="K29" i="9" s="1"/>
  <c r="H29" i="9"/>
  <c r="I29" i="9" s="1"/>
  <c r="F29" i="9"/>
  <c r="G29" i="9" s="1"/>
  <c r="O28" i="9"/>
  <c r="L28" i="9"/>
  <c r="M28" i="9" s="1"/>
  <c r="J28" i="9"/>
  <c r="K28" i="9" s="1"/>
  <c r="H28" i="9"/>
  <c r="I28" i="9" s="1"/>
  <c r="F28" i="9"/>
  <c r="G28" i="9" s="1"/>
  <c r="O27" i="9"/>
  <c r="L27" i="9"/>
  <c r="M27" i="9" s="1"/>
  <c r="J27" i="9"/>
  <c r="K27" i="9" s="1"/>
  <c r="H27" i="9"/>
  <c r="I27" i="9" s="1"/>
  <c r="F27" i="9"/>
  <c r="G27" i="9" s="1"/>
  <c r="O19" i="9"/>
  <c r="M19" i="9"/>
  <c r="K19" i="9"/>
  <c r="I19" i="9"/>
  <c r="G19" i="9"/>
  <c r="C15" i="9"/>
  <c r="D15" i="9" s="1"/>
  <c r="O14" i="9"/>
  <c r="M14" i="9"/>
  <c r="K14" i="9"/>
  <c r="I14" i="9"/>
  <c r="G14" i="9"/>
  <c r="C14" i="9"/>
  <c r="O13" i="9"/>
  <c r="M13" i="9"/>
  <c r="K13" i="9"/>
  <c r="I13" i="9"/>
  <c r="G13" i="9"/>
  <c r="D13" i="9"/>
  <c r="I16" i="10" l="1"/>
  <c r="I35" i="10" s="1"/>
  <c r="O30" i="10"/>
  <c r="O35" i="10" s="1"/>
  <c r="P15" i="10"/>
  <c r="P29" i="10"/>
  <c r="D14" i="9"/>
  <c r="D16" i="9" s="1"/>
  <c r="C28" i="9"/>
  <c r="D28" i="9" s="1"/>
  <c r="K30" i="10"/>
  <c r="D16" i="10"/>
  <c r="M16" i="10"/>
  <c r="M30" i="10"/>
  <c r="K16" i="10"/>
  <c r="P14" i="10"/>
  <c r="P27" i="10"/>
  <c r="G30" i="10"/>
  <c r="G16" i="10"/>
  <c r="P13" i="10"/>
  <c r="P15" i="9"/>
  <c r="P33" i="9"/>
  <c r="P19" i="9"/>
  <c r="I30" i="9"/>
  <c r="P14" i="9"/>
  <c r="M16" i="9"/>
  <c r="K16" i="9"/>
  <c r="O16" i="9"/>
  <c r="G16" i="9"/>
  <c r="P13" i="9"/>
  <c r="I16" i="9"/>
  <c r="P28" i="9"/>
  <c r="P29" i="9"/>
  <c r="G30" i="9"/>
  <c r="P27" i="9"/>
  <c r="O30" i="9"/>
  <c r="K30" i="9"/>
  <c r="M30" i="9"/>
  <c r="C29" i="9"/>
  <c r="D29" i="9" s="1"/>
  <c r="D27" i="9"/>
  <c r="P30" i="10" l="1"/>
  <c r="K35" i="10"/>
  <c r="M35" i="10"/>
  <c r="P16" i="10"/>
  <c r="G35" i="10"/>
  <c r="P16" i="9"/>
  <c r="K35" i="9"/>
  <c r="I35" i="9"/>
  <c r="O35" i="9"/>
  <c r="M35" i="9"/>
  <c r="G35" i="9"/>
  <c r="P30" i="9"/>
  <c r="D30" i="9"/>
  <c r="P35" i="10" l="1"/>
  <c r="P35" i="9"/>
</calcChain>
</file>

<file path=xl/sharedStrings.xml><?xml version="1.0" encoding="utf-8"?>
<sst xmlns="http://schemas.openxmlformats.org/spreadsheetml/2006/main" count="164" uniqueCount="43">
  <si>
    <t>REQUIRED FORMS - EXHIBIT 10</t>
  </si>
  <si>
    <t>PRICING SCHEDULE
FORM OF BID TO BE SUBMITTED BY PROPOSER</t>
  </si>
  <si>
    <t>NORTH SECTOR</t>
  </si>
  <si>
    <t>ENTER &gt; ALL INCLUSIVE FIXED RATES</t>
  </si>
  <si>
    <t>GUARD</t>
  </si>
  <si>
    <t>ESTIMATED</t>
  </si>
  <si>
    <r>
      <t>1</t>
    </r>
    <r>
      <rPr>
        <b/>
        <vertAlign val="superscript"/>
        <sz val="11"/>
        <color theme="1"/>
        <rFont val="Calibri"/>
        <family val="2"/>
        <scheme val="minor"/>
      </rPr>
      <t>ST</t>
    </r>
    <r>
      <rPr>
        <b/>
        <sz val="11"/>
        <color theme="1"/>
        <rFont val="Calibri"/>
        <family val="2"/>
        <scheme val="minor"/>
      </rPr>
      <t xml:space="preserve"> YEAR</t>
    </r>
  </si>
  <si>
    <r>
      <t>2</t>
    </r>
    <r>
      <rPr>
        <b/>
        <vertAlign val="superscript"/>
        <sz val="11"/>
        <color theme="1"/>
        <rFont val="Calibri"/>
        <family val="2"/>
        <scheme val="minor"/>
      </rPr>
      <t>ND</t>
    </r>
    <r>
      <rPr>
        <b/>
        <sz val="11"/>
        <color theme="1"/>
        <rFont val="Calibri"/>
        <family val="2"/>
        <scheme val="minor"/>
      </rPr>
      <t xml:space="preserve"> YEAR</t>
    </r>
  </si>
  <si>
    <r>
      <t>3</t>
    </r>
    <r>
      <rPr>
        <b/>
        <vertAlign val="superscript"/>
        <sz val="11"/>
        <color theme="1"/>
        <rFont val="Calibri"/>
        <family val="2"/>
        <scheme val="minor"/>
      </rPr>
      <t xml:space="preserve">RD </t>
    </r>
    <r>
      <rPr>
        <b/>
        <sz val="11"/>
        <color theme="1"/>
        <rFont val="Calibri"/>
        <family val="2"/>
        <scheme val="minor"/>
      </rPr>
      <t>YEAR</t>
    </r>
  </si>
  <si>
    <t>OPTION YEAR 1</t>
  </si>
  <si>
    <t>OPTION YEAR 2</t>
  </si>
  <si>
    <t>SECTOR</t>
  </si>
  <si>
    <t>ITEM</t>
  </si>
  <si>
    <t>ANNUAL 
HOURS</t>
  </si>
  <si>
    <t>RATE</t>
  </si>
  <si>
    <t>TOTAL</t>
  </si>
  <si>
    <t>SUBTOTAL</t>
  </si>
  <si>
    <t>ARMED SECURITY GUARD</t>
  </si>
  <si>
    <t>Billing Rates for position that may be required in the future</t>
  </si>
  <si>
    <t>UNARMED SECURITY GUARD</t>
  </si>
  <si>
    <t>UNARMED SECURITY GUARDS</t>
  </si>
  <si>
    <t>Signature of Authorized Agent</t>
  </si>
  <si>
    <t>Date</t>
  </si>
  <si>
    <t>Firm Name</t>
  </si>
  <si>
    <t>Firm Address</t>
  </si>
  <si>
    <t>SOUTH SECTOR</t>
  </si>
  <si>
    <t>ARMED PROTECTION SECURITY OFFICER</t>
  </si>
  <si>
    <t>ARMED PROTECTION SECURITY OFFICER SUPERVISOR</t>
  </si>
  <si>
    <t>BILLING
RATE</t>
  </si>
  <si>
    <t>Typed Name and Title of Authorized Agent</t>
  </si>
  <si>
    <t>TRANSITION MONTHLY
HOURS</t>
  </si>
  <si>
    <t>OVERTIME RATES (FILLS AUTOMATICALLY)</t>
  </si>
  <si>
    <t>Overtime Rates will calculate automatically in the Overtime Rates Table based on the “All-Inclusive Fixed Rates” entered.</t>
  </si>
  <si>
    <t>The undersigned offers to furnish all personnel and materials for the provision of Security Guard Service. Said work will be done for the period prescribed and in the manner set forth in RFP, Appendix A, Statement of Work and based on projected hours provided in Appendix A, Sample Contract Exhibit A-1, SOW Attachment 2, Minimum Staffing Plan by Zone. The Proposer rates (hourly, monthly, etc.) will include, but not limited to, all administrative costs, labor, supervision, materials, transportation, taxes, equipment, and supplies unless stated otherwise in the RFP. The projected hours are subject to change and do not constitute a guarantee of any number of hours to be served throughout the applicable Sector.</t>
  </si>
  <si>
    <t>Complete one pricing sheet for each sector you are proposing on.</t>
  </si>
  <si>
    <t>I agree to provide comprehensive Security Guard Service for DPSS in Los Angeles County. This bid will remain a firm offer for 365 days following the final proposal submission date.</t>
  </si>
  <si>
    <t>GRAND TOTAL</t>
  </si>
  <si>
    <t>The following prices being bid are firm and fixed for the term of the Contract and option years:</t>
  </si>
  <si>
    <t>Revised 6/23/2025</t>
  </si>
  <si>
    <t>Revised 6/24/2025</t>
  </si>
  <si>
    <t>Transition Month Rates will calculate automatically in the All Inclusive Rates Table based on the "All-Inclusive Rates" entered in "1st Year".</t>
  </si>
  <si>
    <t>Enter rates ONLY in cells highlighted in yellow.</t>
  </si>
  <si>
    <t xml:space="preserve">
Transition Month Rates will calculate automatically in the All Inclusive Rates Table based on the "All-Inclusive Rates" entered in "1st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</si>
</sst>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vertAlign val="superscript"/>
      <sz val="11"/>
      <color theme="1"/>
      <name val="Calibri"/>
      <family val="2"/>
      <scheme val="minor"/>
    </font>
    <font>
      <b/>
      <sz val="11"/>
      <color rgb="FFFF0000"/>
      <name val="Calibri"/>
      <family val="2"/>
      <scheme val="minor"/>
    </font>
    <font>
      <b/>
      <sz val="20"/>
      <color rgb="FFFF0000"/>
      <name val="Calibri"/>
      <family val="2"/>
      <scheme val="minor"/>
    </font>
    <font>
      <b/>
      <sz val="20"/>
      <color theme="1"/>
      <name val="Calibri"/>
      <family val="2"/>
      <scheme val="minor"/>
    </font>
    <font>
      <sz val="11"/>
      <name val="Calibri"/>
      <family val="2"/>
      <scheme val="minor"/>
    </font>
    <font>
      <b/>
      <sz val="11"/>
      <name val="Calibri"/>
      <family val="2"/>
      <scheme val="minor"/>
    </font>
    <font>
      <sz val="11"/>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8">
    <xf numFmtId="0" fontId="0" fillId="0" borderId="0" xfId="0"/>
    <xf numFmtId="0" fontId="2" fillId="0" borderId="0" xfId="0" applyFont="1"/>
    <xf numFmtId="0" fontId="2" fillId="2" borderId="1" xfId="0" applyFont="1" applyFill="1" applyBorder="1"/>
    <xf numFmtId="0" fontId="0" fillId="2" borderId="1" xfId="0" applyFill="1" applyBorder="1"/>
    <xf numFmtId="0" fontId="2" fillId="2" borderId="1" xfId="0" applyFont="1" applyFill="1" applyBorder="1" applyAlignment="1">
      <alignment horizontal="center" wrapText="1"/>
    </xf>
    <xf numFmtId="0" fontId="0" fillId="0" borderId="2" xfId="0" applyBorder="1"/>
    <xf numFmtId="0" fontId="0" fillId="0" borderId="0" xfId="0" applyAlignment="1">
      <alignment horizontal="right"/>
    </xf>
    <xf numFmtId="44" fontId="2" fillId="0" borderId="1" xfId="0" applyNumberFormat="1" applyFont="1" applyBorder="1"/>
    <xf numFmtId="44" fontId="0" fillId="0" borderId="0" xfId="0" applyNumberFormat="1"/>
    <xf numFmtId="164" fontId="0" fillId="0" borderId="0" xfId="1" applyNumberFormat="1" applyFont="1" applyBorder="1"/>
    <xf numFmtId="44" fontId="2" fillId="0" borderId="0" xfId="0" applyNumberFormat="1" applyFont="1"/>
    <xf numFmtId="0" fontId="0" fillId="0" borderId="2" xfId="0" applyBorder="1" applyAlignment="1">
      <alignment vertical="center"/>
    </xf>
    <xf numFmtId="0" fontId="0" fillId="0" borderId="3" xfId="0" applyBorder="1"/>
    <xf numFmtId="44" fontId="2" fillId="2" borderId="1" xfId="0" applyNumberFormat="1" applyFont="1" applyFill="1" applyBorder="1"/>
    <xf numFmtId="0" fontId="2" fillId="3" borderId="1" xfId="0" applyFont="1" applyFill="1" applyBorder="1"/>
    <xf numFmtId="0" fontId="0" fillId="3" borderId="1" xfId="1" applyNumberFormat="1" applyFont="1" applyFill="1" applyBorder="1"/>
    <xf numFmtId="44" fontId="0" fillId="3" borderId="1" xfId="0" applyNumberFormat="1" applyFill="1" applyBorder="1"/>
    <xf numFmtId="0" fontId="8" fillId="0" borderId="0" xfId="0" applyFont="1"/>
    <xf numFmtId="0" fontId="7" fillId="0" borderId="0" xfId="0" applyFont="1"/>
    <xf numFmtId="0" fontId="0" fillId="0" borderId="0" xfId="0" applyProtection="1">
      <protection locked="0"/>
    </xf>
    <xf numFmtId="0" fontId="2" fillId="3" borderId="3" xfId="0" applyFont="1" applyFill="1" applyBorder="1"/>
    <xf numFmtId="164" fontId="2" fillId="3" borderId="1" xfId="1" applyNumberFormat="1" applyFont="1" applyFill="1" applyBorder="1" applyProtection="1"/>
    <xf numFmtId="44" fontId="2" fillId="3" borderId="1" xfId="2" applyFont="1" applyFill="1" applyBorder="1" applyProtection="1"/>
    <xf numFmtId="44" fontId="2" fillId="3" borderId="1" xfId="0" applyNumberFormat="1" applyFont="1" applyFill="1" applyBorder="1"/>
    <xf numFmtId="0" fontId="2" fillId="2" borderId="1" xfId="0" applyFont="1" applyFill="1" applyBorder="1" applyAlignment="1">
      <alignment horizontal="center"/>
    </xf>
    <xf numFmtId="164" fontId="2" fillId="3" borderId="1" xfId="1" applyNumberFormat="1" applyFont="1" applyFill="1" applyBorder="1"/>
    <xf numFmtId="0" fontId="2" fillId="3" borderId="1" xfId="1" applyNumberFormat="1" applyFont="1" applyFill="1" applyBorder="1"/>
    <xf numFmtId="164" fontId="0" fillId="3" borderId="1" xfId="1" applyNumberFormat="1" applyFont="1" applyFill="1" applyBorder="1"/>
    <xf numFmtId="0" fontId="4" fillId="2" borderId="5" xfId="0" applyFont="1" applyFill="1" applyBorder="1" applyAlignment="1">
      <alignment horizontal="center"/>
    </xf>
    <xf numFmtId="0" fontId="4" fillId="2" borderId="6" xfId="0" applyFont="1" applyFill="1" applyBorder="1" applyAlignment="1">
      <alignment horizontal="center" wrapText="1"/>
    </xf>
    <xf numFmtId="0" fontId="2" fillId="2" borderId="5" xfId="0" applyFont="1" applyFill="1" applyBorder="1" applyAlignment="1">
      <alignment horizontal="center" wrapText="1"/>
    </xf>
    <xf numFmtId="164" fontId="2" fillId="3" borderId="5" xfId="1" applyNumberFormat="1" applyFont="1" applyFill="1" applyBorder="1" applyProtection="1"/>
    <xf numFmtId="0" fontId="2" fillId="2" borderId="7" xfId="0" applyFont="1" applyFill="1" applyBorder="1" applyAlignment="1">
      <alignment horizontal="center"/>
    </xf>
    <xf numFmtId="44" fontId="0" fillId="0" borderId="7" xfId="0" applyNumberFormat="1" applyBorder="1"/>
    <xf numFmtId="44" fontId="2" fillId="2" borderId="7" xfId="0" applyNumberFormat="1" applyFont="1" applyFill="1" applyBorder="1"/>
    <xf numFmtId="0" fontId="0" fillId="0" borderId="0" xfId="0" applyAlignment="1">
      <alignment vertical="center"/>
    </xf>
    <xf numFmtId="0" fontId="7" fillId="0" borderId="0" xfId="0" applyFont="1" applyAlignment="1">
      <alignment horizontal="left" vertical="center" wrapText="1"/>
    </xf>
    <xf numFmtId="164" fontId="2" fillId="3" borderId="1" xfId="1" applyNumberFormat="1" applyFont="1" applyFill="1" applyBorder="1" applyAlignment="1"/>
    <xf numFmtId="164" fontId="0" fillId="0" borderId="1" xfId="1" applyNumberFormat="1" applyFont="1" applyBorder="1" applyAlignment="1" applyProtection="1">
      <alignment horizontal="center"/>
    </xf>
    <xf numFmtId="164" fontId="0" fillId="0" borderId="0" xfId="1" applyNumberFormat="1" applyFont="1" applyProtection="1"/>
    <xf numFmtId="164" fontId="1" fillId="0" borderId="5" xfId="1" applyNumberFormat="1" applyFont="1" applyFill="1" applyBorder="1" applyProtection="1"/>
    <xf numFmtId="44" fontId="1" fillId="4" borderId="1" xfId="2" applyFont="1" applyFill="1" applyBorder="1" applyProtection="1">
      <protection locked="0"/>
    </xf>
    <xf numFmtId="164" fontId="1" fillId="0" borderId="5" xfId="1" applyNumberFormat="1" applyFont="1" applyBorder="1" applyProtection="1"/>
    <xf numFmtId="44" fontId="0" fillId="0" borderId="1" xfId="0" applyNumberFormat="1" applyBorder="1"/>
    <xf numFmtId="164" fontId="1" fillId="0" borderId="0" xfId="1" applyNumberFormat="1" applyFont="1" applyProtection="1"/>
    <xf numFmtId="164" fontId="1" fillId="0" borderId="1" xfId="1" applyNumberFormat="1" applyFont="1" applyBorder="1" applyAlignment="1" applyProtection="1">
      <alignment horizontal="center"/>
    </xf>
    <xf numFmtId="44" fontId="0" fillId="2" borderId="1" xfId="0" applyNumberFormat="1" applyFill="1" applyBorder="1"/>
    <xf numFmtId="164" fontId="1" fillId="0" borderId="1" xfId="1" applyNumberFormat="1" applyFont="1" applyBorder="1" applyProtection="1"/>
    <xf numFmtId="1" fontId="0" fillId="0" borderId="1" xfId="0" applyNumberFormat="1" applyBorder="1" applyAlignment="1">
      <alignment horizontal="right"/>
    </xf>
    <xf numFmtId="0" fontId="1" fillId="0" borderId="1" xfId="1" applyNumberFormat="1" applyFont="1" applyBorder="1" applyProtection="1"/>
    <xf numFmtId="1" fontId="1" fillId="0" borderId="1" xfId="1" applyNumberFormat="1" applyFont="1" applyBorder="1" applyProtection="1"/>
    <xf numFmtId="44" fontId="2" fillId="4" borderId="1" xfId="2" applyFont="1" applyFill="1" applyBorder="1" applyProtection="1">
      <protection locked="0"/>
    </xf>
    <xf numFmtId="44" fontId="0" fillId="2" borderId="1" xfId="2" applyFont="1" applyFill="1" applyBorder="1" applyProtection="1"/>
    <xf numFmtId="44" fontId="1" fillId="2" borderId="1" xfId="2" applyFont="1" applyFill="1" applyBorder="1" applyProtection="1"/>
    <xf numFmtId="0" fontId="9" fillId="0" borderId="0" xfId="0" applyFont="1" applyAlignment="1">
      <alignment horizontal="left"/>
    </xf>
    <xf numFmtId="0" fontId="2" fillId="0" borderId="0" xfId="0" applyFont="1" applyAlignment="1">
      <alignment vertical="top"/>
    </xf>
    <xf numFmtId="0" fontId="2" fillId="0" borderId="0" xfId="0" applyFont="1" applyAlignment="1">
      <alignment horizontal="left" vertical="top" wrapText="1"/>
    </xf>
    <xf numFmtId="0" fontId="6" fillId="0" borderId="0" xfId="0" applyFont="1" applyAlignment="1">
      <alignment horizontal="center"/>
    </xf>
    <xf numFmtId="0" fontId="5" fillId="0" borderId="0" xfId="0" applyFont="1" applyAlignment="1">
      <alignment horizontal="center" wrapText="1"/>
    </xf>
    <xf numFmtId="0" fontId="5" fillId="0" borderId="0" xfId="0" applyFont="1" applyAlignment="1">
      <alignment horizontal="center"/>
    </xf>
    <xf numFmtId="0" fontId="7" fillId="0" borderId="0" xfId="0" applyFont="1" applyAlignment="1">
      <alignment horizontal="left" vertical="center" wrapText="1"/>
    </xf>
    <xf numFmtId="0" fontId="7" fillId="0" borderId="0" xfId="0" applyFont="1" applyAlignment="1">
      <alignment horizontal="left" vertical="top" wrapText="1"/>
    </xf>
    <xf numFmtId="0" fontId="5" fillId="2" borderId="1" xfId="0" applyFont="1" applyFill="1" applyBorder="1" applyAlignment="1">
      <alignment horizontal="center"/>
    </xf>
    <xf numFmtId="0" fontId="4" fillId="2" borderId="1" xfId="0" applyFont="1" applyFill="1" applyBorder="1" applyAlignment="1">
      <alignment horizontal="left"/>
    </xf>
    <xf numFmtId="0" fontId="4" fillId="2" borderId="4" xfId="0" applyFont="1" applyFill="1" applyBorder="1" applyAlignment="1">
      <alignment horizontal="center"/>
    </xf>
    <xf numFmtId="0" fontId="4" fillId="2" borderId="3" xfId="0" applyFont="1" applyFill="1" applyBorder="1" applyAlignment="1">
      <alignment horizontal="center"/>
    </xf>
    <xf numFmtId="0" fontId="4" fillId="2" borderId="8" xfId="0" applyFont="1" applyFill="1" applyBorder="1" applyAlignment="1">
      <alignment horizontal="center"/>
    </xf>
    <xf numFmtId="0" fontId="2" fillId="2" borderId="1" xfId="0" applyFont="1" applyFill="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174A2-DBDE-4C74-9584-35C96674FAC7}">
  <dimension ref="A1:P45"/>
  <sheetViews>
    <sheetView showGridLines="0" view="pageBreakPreview" topLeftCell="A2" zoomScale="110" zoomScaleNormal="110" zoomScaleSheetLayoutView="110" workbookViewId="0">
      <selection activeCell="A8" sqref="A8"/>
    </sheetView>
  </sheetViews>
  <sheetFormatPr defaultRowHeight="14.4" x14ac:dyDescent="0.3"/>
  <cols>
    <col min="1" max="1" width="54" customWidth="1"/>
    <col min="2" max="2" width="14.44140625" customWidth="1"/>
    <col min="3" max="3" width="10.6640625" customWidth="1"/>
    <col min="4" max="4" width="20.6640625" customWidth="1"/>
    <col min="5" max="5" width="11" customWidth="1"/>
    <col min="6" max="6" width="10.6640625" customWidth="1"/>
    <col min="7" max="7" width="20.6640625" customWidth="1"/>
    <col min="8" max="8" width="10.6640625" customWidth="1"/>
    <col min="9" max="9" width="20.6640625" customWidth="1"/>
    <col min="10" max="10" width="10.6640625" customWidth="1"/>
    <col min="11" max="11" width="20.6640625" customWidth="1"/>
    <col min="12" max="12" width="10.6640625" customWidth="1"/>
    <col min="13" max="13" width="20.6640625" customWidth="1"/>
    <col min="14" max="14" width="10.6640625" customWidth="1"/>
    <col min="15" max="16" width="20.6640625" customWidth="1"/>
  </cols>
  <sheetData>
    <row r="1" spans="1:16" ht="25.8" x14ac:dyDescent="0.5">
      <c r="A1" s="57" t="s">
        <v>0</v>
      </c>
      <c r="B1" s="57"/>
      <c r="C1" s="57"/>
      <c r="D1" s="57"/>
      <c r="E1" s="57"/>
      <c r="F1" s="57"/>
      <c r="G1" s="57"/>
      <c r="H1" s="57"/>
      <c r="I1" s="57"/>
      <c r="J1" s="57"/>
      <c r="K1" s="57"/>
      <c r="L1" s="57"/>
      <c r="M1" s="57"/>
      <c r="N1" s="57"/>
      <c r="O1" s="57"/>
      <c r="P1" s="57"/>
    </row>
    <row r="2" spans="1:16" ht="53.25" customHeight="1" x14ac:dyDescent="0.5">
      <c r="A2" s="58" t="s">
        <v>1</v>
      </c>
      <c r="B2" s="59"/>
      <c r="C2" s="59"/>
      <c r="D2" s="59"/>
      <c r="E2" s="59"/>
      <c r="F2" s="59"/>
      <c r="G2" s="59"/>
      <c r="H2" s="59"/>
      <c r="I2" s="59"/>
      <c r="J2" s="59"/>
      <c r="K2" s="59"/>
      <c r="L2" s="59"/>
      <c r="M2" s="59"/>
      <c r="N2" s="59"/>
      <c r="O2" s="59"/>
      <c r="P2" s="59"/>
    </row>
    <row r="3" spans="1:16" ht="44.4" customHeight="1" x14ac:dyDescent="0.3">
      <c r="A3" s="60" t="s">
        <v>33</v>
      </c>
      <c r="B3" s="60"/>
      <c r="C3" s="60"/>
      <c r="D3" s="60"/>
      <c r="E3" s="60"/>
      <c r="F3" s="60"/>
      <c r="G3" s="60"/>
      <c r="H3" s="60"/>
      <c r="I3" s="60"/>
      <c r="J3" s="60"/>
      <c r="K3" s="60"/>
      <c r="L3" s="60"/>
      <c r="M3" s="60"/>
      <c r="N3" s="60"/>
      <c r="O3" s="60"/>
      <c r="P3" s="60"/>
    </row>
    <row r="4" spans="1:16" ht="6.75" customHeight="1" x14ac:dyDescent="0.3">
      <c r="A4" s="61" t="s">
        <v>42</v>
      </c>
      <c r="B4" s="61"/>
      <c r="C4" s="61"/>
      <c r="D4" s="61"/>
      <c r="E4" s="61"/>
      <c r="F4" s="61"/>
      <c r="G4" s="61"/>
      <c r="H4" s="61"/>
      <c r="I4" s="61"/>
      <c r="J4" s="36"/>
      <c r="K4" s="36"/>
      <c r="L4" s="36"/>
      <c r="M4" s="36"/>
      <c r="N4" s="36"/>
      <c r="O4" s="36"/>
      <c r="P4" s="36"/>
    </row>
    <row r="5" spans="1:16" ht="18" customHeight="1" x14ac:dyDescent="0.3">
      <c r="A5" s="61" t="s">
        <v>32</v>
      </c>
      <c r="B5" s="61"/>
      <c r="C5" s="61"/>
      <c r="D5" s="61"/>
      <c r="E5" s="61"/>
      <c r="F5" s="61"/>
      <c r="G5" s="61"/>
      <c r="H5" s="61"/>
      <c r="I5" s="61"/>
      <c r="J5" s="61"/>
      <c r="K5" s="61"/>
      <c r="L5" s="61"/>
      <c r="M5" s="61"/>
      <c r="N5" s="61"/>
      <c r="O5" s="61"/>
      <c r="P5" s="61"/>
    </row>
    <row r="6" spans="1:16" x14ac:dyDescent="0.3">
      <c r="A6" s="17" t="s">
        <v>34</v>
      </c>
      <c r="B6" s="18"/>
      <c r="C6" s="18"/>
      <c r="D6" s="18"/>
      <c r="E6" s="18"/>
      <c r="F6" s="18"/>
      <c r="G6" s="18"/>
      <c r="H6" s="18"/>
      <c r="I6" s="18"/>
      <c r="J6" s="18"/>
      <c r="K6" s="18"/>
      <c r="L6" s="18"/>
      <c r="M6" s="18"/>
      <c r="N6" s="18"/>
      <c r="O6" s="18"/>
      <c r="P6" s="18"/>
    </row>
    <row r="7" spans="1:16" ht="18.75" customHeight="1" x14ac:dyDescent="0.3">
      <c r="A7" s="56" t="s">
        <v>37</v>
      </c>
      <c r="B7" s="56"/>
      <c r="C7" s="56"/>
      <c r="D7" s="56"/>
      <c r="E7" s="56"/>
      <c r="F7" s="56"/>
      <c r="G7" s="56"/>
      <c r="H7" s="56"/>
      <c r="I7" s="56"/>
      <c r="J7" s="56"/>
      <c r="K7" s="56"/>
      <c r="L7" s="56"/>
      <c r="M7" s="56"/>
      <c r="N7" s="56"/>
      <c r="O7" s="56"/>
      <c r="P7" s="56"/>
    </row>
    <row r="8" spans="1:16" x14ac:dyDescent="0.3">
      <c r="A8" s="1" t="s">
        <v>41</v>
      </c>
    </row>
    <row r="9" spans="1:16" ht="25.8" x14ac:dyDescent="0.5">
      <c r="A9" s="62" t="s">
        <v>2</v>
      </c>
      <c r="B9" s="62"/>
      <c r="C9" s="62"/>
      <c r="D9" s="62"/>
      <c r="E9" s="62"/>
      <c r="F9" s="62"/>
      <c r="G9" s="62"/>
      <c r="H9" s="62"/>
      <c r="I9" s="62"/>
      <c r="J9" s="62"/>
      <c r="K9" s="62"/>
      <c r="L9" s="62"/>
      <c r="M9" s="62"/>
      <c r="N9" s="62"/>
      <c r="O9" s="62"/>
      <c r="P9" s="62"/>
    </row>
    <row r="10" spans="1:16" x14ac:dyDescent="0.3">
      <c r="A10" s="63" t="s">
        <v>3</v>
      </c>
      <c r="B10" s="63"/>
      <c r="C10" s="63"/>
      <c r="D10" s="63"/>
      <c r="E10" s="63"/>
      <c r="F10" s="63"/>
      <c r="G10" s="63"/>
      <c r="H10" s="63"/>
      <c r="I10" s="63"/>
      <c r="J10" s="63"/>
      <c r="K10" s="63"/>
      <c r="L10" s="63"/>
      <c r="M10" s="63"/>
      <c r="N10" s="63"/>
      <c r="O10" s="63"/>
      <c r="P10" s="63"/>
    </row>
    <row r="11" spans="1:16" ht="16.2" x14ac:dyDescent="0.3">
      <c r="A11" s="2" t="s">
        <v>4</v>
      </c>
      <c r="B11" s="64" t="s">
        <v>5</v>
      </c>
      <c r="C11" s="65"/>
      <c r="D11" s="66"/>
      <c r="E11" s="28" t="s">
        <v>5</v>
      </c>
      <c r="F11" s="67" t="s">
        <v>6</v>
      </c>
      <c r="G11" s="67"/>
      <c r="H11" s="67" t="s">
        <v>7</v>
      </c>
      <c r="I11" s="67"/>
      <c r="J11" s="67" t="s">
        <v>8</v>
      </c>
      <c r="K11" s="67"/>
      <c r="L11" s="67" t="s">
        <v>9</v>
      </c>
      <c r="M11" s="67"/>
      <c r="N11" s="67" t="s">
        <v>10</v>
      </c>
      <c r="O11" s="67"/>
      <c r="P11" s="24" t="s">
        <v>11</v>
      </c>
    </row>
    <row r="12" spans="1:16" ht="45" customHeight="1" x14ac:dyDescent="0.3">
      <c r="A12" s="2" t="s">
        <v>12</v>
      </c>
      <c r="B12" s="29" t="s">
        <v>30</v>
      </c>
      <c r="C12" s="4" t="s">
        <v>28</v>
      </c>
      <c r="D12" s="32" t="s">
        <v>15</v>
      </c>
      <c r="E12" s="30" t="s">
        <v>13</v>
      </c>
      <c r="F12" s="4" t="s">
        <v>28</v>
      </c>
      <c r="G12" s="24" t="s">
        <v>15</v>
      </c>
      <c r="H12" s="4" t="s">
        <v>28</v>
      </c>
      <c r="I12" s="24" t="s">
        <v>15</v>
      </c>
      <c r="J12" s="4" t="s">
        <v>28</v>
      </c>
      <c r="K12" s="24" t="s">
        <v>15</v>
      </c>
      <c r="L12" s="4" t="s">
        <v>28</v>
      </c>
      <c r="M12" s="24" t="s">
        <v>15</v>
      </c>
      <c r="N12" s="4" t="s">
        <v>28</v>
      </c>
      <c r="O12" s="24" t="s">
        <v>15</v>
      </c>
      <c r="P12" s="24" t="s">
        <v>16</v>
      </c>
    </row>
    <row r="13" spans="1:16" x14ac:dyDescent="0.3">
      <c r="A13" s="3" t="s">
        <v>17</v>
      </c>
      <c r="B13" s="38">
        <f>480*21</f>
        <v>10080</v>
      </c>
      <c r="C13" s="52">
        <f>F13</f>
        <v>0</v>
      </c>
      <c r="D13" s="33">
        <f>B13*C13</f>
        <v>0</v>
      </c>
      <c r="E13" s="42">
        <f>480*248</f>
        <v>119040</v>
      </c>
      <c r="F13" s="41"/>
      <c r="G13" s="43">
        <f>E13*F13</f>
        <v>0</v>
      </c>
      <c r="H13" s="41"/>
      <c r="I13" s="43">
        <f>E13*H13</f>
        <v>0</v>
      </c>
      <c r="J13" s="41"/>
      <c r="K13" s="43">
        <f>E13*J13</f>
        <v>0</v>
      </c>
      <c r="L13" s="41"/>
      <c r="M13" s="43">
        <f>E13*L13</f>
        <v>0</v>
      </c>
      <c r="N13" s="41"/>
      <c r="O13" s="43">
        <f>E13*N13</f>
        <v>0</v>
      </c>
      <c r="P13" s="43">
        <f>G13+I13+K13+M13+O13</f>
        <v>0</v>
      </c>
    </row>
    <row r="14" spans="1:16" x14ac:dyDescent="0.3">
      <c r="A14" s="3" t="s">
        <v>26</v>
      </c>
      <c r="B14" s="38">
        <f>192*21</f>
        <v>4032</v>
      </c>
      <c r="C14" s="52">
        <f t="shared" ref="C14" si="0">F14</f>
        <v>0</v>
      </c>
      <c r="D14" s="33">
        <f>B14*C14</f>
        <v>0</v>
      </c>
      <c r="E14" s="40">
        <f>192*248</f>
        <v>47616</v>
      </c>
      <c r="F14" s="41"/>
      <c r="G14" s="43">
        <f>E14*F14</f>
        <v>0</v>
      </c>
      <c r="H14" s="41"/>
      <c r="I14" s="43">
        <f>E14*H14</f>
        <v>0</v>
      </c>
      <c r="J14" s="41"/>
      <c r="K14" s="43">
        <f>E14*J14</f>
        <v>0</v>
      </c>
      <c r="L14" s="41"/>
      <c r="M14" s="43">
        <f>E14*L14</f>
        <v>0</v>
      </c>
      <c r="N14" s="41"/>
      <c r="O14" s="43">
        <f>E14*N14</f>
        <v>0</v>
      </c>
      <c r="P14" s="43">
        <f t="shared" ref="P14" si="1">G14+I14+K14+M14+O14</f>
        <v>0</v>
      </c>
    </row>
    <row r="15" spans="1:16" x14ac:dyDescent="0.3">
      <c r="A15" s="3" t="s">
        <v>27</v>
      </c>
      <c r="B15" s="39">
        <f>67.2*21</f>
        <v>1411.2</v>
      </c>
      <c r="C15" s="52">
        <f>F15</f>
        <v>0</v>
      </c>
      <c r="D15" s="33">
        <f>B15*C15</f>
        <v>0</v>
      </c>
      <c r="E15" s="44">
        <f>67.2*248</f>
        <v>16665.600000000002</v>
      </c>
      <c r="F15" s="41"/>
      <c r="G15" s="43">
        <f>E15*F15</f>
        <v>0</v>
      </c>
      <c r="H15" s="41"/>
      <c r="I15" s="43">
        <f>E15*H15</f>
        <v>0</v>
      </c>
      <c r="J15" s="41"/>
      <c r="K15" s="43">
        <f>E15*J15</f>
        <v>0</v>
      </c>
      <c r="L15" s="41"/>
      <c r="M15" s="43">
        <f>E15*L15</f>
        <v>0</v>
      </c>
      <c r="N15" s="41"/>
      <c r="O15" s="43">
        <f>E15*N15</f>
        <v>0</v>
      </c>
      <c r="P15" s="43">
        <f>G15+I15+K15+M15+O15</f>
        <v>0</v>
      </c>
    </row>
    <row r="16" spans="1:16" s="1" customFormat="1" x14ac:dyDescent="0.3">
      <c r="A16" s="2" t="s">
        <v>16</v>
      </c>
      <c r="B16" s="21"/>
      <c r="C16" s="21"/>
      <c r="D16" s="34">
        <f>SUM(D13:D15)</f>
        <v>0</v>
      </c>
      <c r="E16" s="31"/>
      <c r="F16" s="22"/>
      <c r="G16" s="13">
        <f>SUM(G13:G15)</f>
        <v>0</v>
      </c>
      <c r="H16" s="23"/>
      <c r="I16" s="13">
        <f>SUM(I13:I15)</f>
        <v>0</v>
      </c>
      <c r="J16" s="23"/>
      <c r="K16" s="13">
        <f>SUM(K13:K15)</f>
        <v>0</v>
      </c>
      <c r="L16" s="23"/>
      <c r="M16" s="13">
        <f>SUM(M13:M15)</f>
        <v>0</v>
      </c>
      <c r="N16" s="23"/>
      <c r="O16" s="13">
        <f>SUM(O13:O15)</f>
        <v>0</v>
      </c>
      <c r="P16" s="13">
        <f>SUM(P13:P15)</f>
        <v>0</v>
      </c>
    </row>
    <row r="17" spans="1:16" x14ac:dyDescent="0.3">
      <c r="A17" s="20"/>
      <c r="B17" s="21"/>
      <c r="C17" s="21"/>
      <c r="D17" s="21"/>
      <c r="E17" s="21"/>
      <c r="F17" s="22"/>
      <c r="G17" s="23"/>
      <c r="H17" s="22"/>
      <c r="I17" s="23"/>
      <c r="J17" s="22"/>
      <c r="K17" s="23"/>
      <c r="L17" s="22"/>
      <c r="M17" s="23"/>
      <c r="N17" s="22"/>
      <c r="O17" s="23"/>
      <c r="P17" s="23"/>
    </row>
    <row r="18" spans="1:16" x14ac:dyDescent="0.3">
      <c r="A18" s="12" t="s">
        <v>18</v>
      </c>
      <c r="B18" s="21"/>
      <c r="C18" s="21"/>
      <c r="D18" s="21"/>
      <c r="E18" s="21"/>
      <c r="F18" s="21"/>
      <c r="G18" s="21"/>
      <c r="H18" s="21"/>
      <c r="I18" s="21"/>
      <c r="J18" s="21"/>
      <c r="K18" s="21"/>
      <c r="L18" s="21"/>
      <c r="M18" s="21"/>
      <c r="N18" s="21"/>
      <c r="O18" s="21"/>
      <c r="P18" s="21"/>
    </row>
    <row r="19" spans="1:16" x14ac:dyDescent="0.3">
      <c r="A19" s="3" t="s">
        <v>19</v>
      </c>
      <c r="B19" s="25"/>
      <c r="C19" s="25"/>
      <c r="D19" s="25"/>
      <c r="E19" s="25"/>
      <c r="F19" s="51"/>
      <c r="G19" s="23" t="e">
        <f>#REF!*F19</f>
        <v>#REF!</v>
      </c>
      <c r="H19" s="51"/>
      <c r="I19" s="23" t="e">
        <f>#REF!*H19</f>
        <v>#REF!</v>
      </c>
      <c r="J19" s="51"/>
      <c r="K19" s="23" t="e">
        <f>#REF!*J19</f>
        <v>#REF!</v>
      </c>
      <c r="L19" s="51"/>
      <c r="M19" s="23" t="e">
        <f>#REF!*L19</f>
        <v>#REF!</v>
      </c>
      <c r="N19" s="51"/>
      <c r="O19" s="23" t="e">
        <f>#REF!*N19</f>
        <v>#REF!</v>
      </c>
      <c r="P19" s="23" t="e">
        <f>G19+I19+K19+M19+O19</f>
        <v>#REF!</v>
      </c>
    </row>
    <row r="23" spans="1:16" ht="21.75" customHeight="1" x14ac:dyDescent="0.5">
      <c r="A23" s="62" t="s">
        <v>2</v>
      </c>
      <c r="B23" s="62"/>
      <c r="C23" s="62"/>
      <c r="D23" s="62"/>
      <c r="E23" s="62"/>
      <c r="F23" s="62"/>
      <c r="G23" s="62"/>
      <c r="H23" s="62"/>
      <c r="I23" s="62"/>
      <c r="J23" s="62"/>
      <c r="K23" s="62"/>
      <c r="L23" s="62"/>
      <c r="M23" s="62"/>
      <c r="N23" s="62"/>
      <c r="O23" s="62"/>
      <c r="P23" s="62"/>
    </row>
    <row r="24" spans="1:16" x14ac:dyDescent="0.3">
      <c r="A24" s="63" t="s">
        <v>31</v>
      </c>
      <c r="B24" s="63"/>
      <c r="C24" s="63"/>
      <c r="D24" s="63"/>
      <c r="E24" s="63"/>
      <c r="F24" s="63"/>
      <c r="G24" s="63"/>
      <c r="H24" s="63"/>
      <c r="I24" s="63"/>
      <c r="J24" s="63"/>
      <c r="K24" s="63"/>
      <c r="L24" s="63"/>
      <c r="M24" s="63"/>
      <c r="N24" s="63"/>
      <c r="O24" s="63"/>
      <c r="P24" s="63"/>
    </row>
    <row r="25" spans="1:16" ht="16.2" x14ac:dyDescent="0.3">
      <c r="A25" s="2" t="s">
        <v>4</v>
      </c>
      <c r="B25" s="64" t="s">
        <v>5</v>
      </c>
      <c r="C25" s="65"/>
      <c r="D25" s="66"/>
      <c r="E25" s="28" t="s">
        <v>5</v>
      </c>
      <c r="F25" s="67" t="s">
        <v>6</v>
      </c>
      <c r="G25" s="67"/>
      <c r="H25" s="67" t="s">
        <v>7</v>
      </c>
      <c r="I25" s="67"/>
      <c r="J25" s="67" t="s">
        <v>8</v>
      </c>
      <c r="K25" s="67"/>
      <c r="L25" s="67" t="s">
        <v>9</v>
      </c>
      <c r="M25" s="67"/>
      <c r="N25" s="67" t="s">
        <v>10</v>
      </c>
      <c r="O25" s="67"/>
      <c r="P25" s="24" t="s">
        <v>11</v>
      </c>
    </row>
    <row r="26" spans="1:16" ht="43.2" x14ac:dyDescent="0.3">
      <c r="A26" s="2" t="s">
        <v>12</v>
      </c>
      <c r="B26" s="29" t="s">
        <v>30</v>
      </c>
      <c r="C26" s="4" t="s">
        <v>28</v>
      </c>
      <c r="D26" s="32" t="s">
        <v>15</v>
      </c>
      <c r="E26" s="30" t="s">
        <v>13</v>
      </c>
      <c r="F26" s="24" t="s">
        <v>14</v>
      </c>
      <c r="G26" s="24" t="s">
        <v>15</v>
      </c>
      <c r="H26" s="24" t="s">
        <v>14</v>
      </c>
      <c r="I26" s="24" t="s">
        <v>15</v>
      </c>
      <c r="J26" s="24" t="s">
        <v>14</v>
      </c>
      <c r="K26" s="24" t="s">
        <v>15</v>
      </c>
      <c r="L26" s="24" t="s">
        <v>14</v>
      </c>
      <c r="M26" s="24" t="s">
        <v>15</v>
      </c>
      <c r="N26" s="24" t="s">
        <v>14</v>
      </c>
      <c r="O26" s="24" t="s">
        <v>15</v>
      </c>
      <c r="P26" s="24" t="s">
        <v>16</v>
      </c>
    </row>
    <row r="27" spans="1:16" x14ac:dyDescent="0.3">
      <c r="A27" s="3" t="s">
        <v>17</v>
      </c>
      <c r="B27" s="45">
        <f>18*21</f>
        <v>378</v>
      </c>
      <c r="C27" s="46">
        <f>$C13*1.5</f>
        <v>0</v>
      </c>
      <c r="D27" s="33">
        <f>B27*C27</f>
        <v>0</v>
      </c>
      <c r="E27" s="47">
        <f>18*248</f>
        <v>4464</v>
      </c>
      <c r="F27" s="46">
        <f>F13*1.5</f>
        <v>0</v>
      </c>
      <c r="G27" s="43">
        <f>E27*F27</f>
        <v>0</v>
      </c>
      <c r="H27" s="46">
        <f>H13*1.5</f>
        <v>0</v>
      </c>
      <c r="I27" s="43">
        <f>E27*H27</f>
        <v>0</v>
      </c>
      <c r="J27" s="46">
        <f>J13*1.5</f>
        <v>0</v>
      </c>
      <c r="K27" s="43">
        <f>E27*J27</f>
        <v>0</v>
      </c>
      <c r="L27" s="46">
        <f>L13*1.5</f>
        <v>0</v>
      </c>
      <c r="M27" s="43">
        <f>E27*L27</f>
        <v>0</v>
      </c>
      <c r="N27" s="46">
        <f>N13*1.5</f>
        <v>0</v>
      </c>
      <c r="O27" s="43">
        <f>E27*N27</f>
        <v>0</v>
      </c>
      <c r="P27" s="43">
        <f>G27+I27+K27+M27+O27</f>
        <v>0</v>
      </c>
    </row>
    <row r="28" spans="1:16" x14ac:dyDescent="0.3">
      <c r="A28" s="3" t="s">
        <v>26</v>
      </c>
      <c r="B28" s="48">
        <v>0</v>
      </c>
      <c r="C28" s="46">
        <f>$C14*1.5</f>
        <v>0</v>
      </c>
      <c r="D28" s="33">
        <f>B28*C28</f>
        <v>0</v>
      </c>
      <c r="E28" s="49">
        <v>0</v>
      </c>
      <c r="F28" s="46">
        <f>F14*1.5</f>
        <v>0</v>
      </c>
      <c r="G28" s="43">
        <f>E28*F28</f>
        <v>0</v>
      </c>
      <c r="H28" s="46">
        <f>H14*1.5</f>
        <v>0</v>
      </c>
      <c r="I28" s="43">
        <f>E28*H28</f>
        <v>0</v>
      </c>
      <c r="J28" s="46">
        <f>J14*1.5</f>
        <v>0</v>
      </c>
      <c r="K28" s="43">
        <f>E28*J28</f>
        <v>0</v>
      </c>
      <c r="L28" s="46">
        <f>L14*1.5</f>
        <v>0</v>
      </c>
      <c r="M28" s="43">
        <f>E28*L28</f>
        <v>0</v>
      </c>
      <c r="N28" s="46">
        <f>N14*1.5</f>
        <v>0</v>
      </c>
      <c r="O28" s="43">
        <f>E28*N28</f>
        <v>0</v>
      </c>
      <c r="P28" s="43">
        <f t="shared" ref="P28" si="2">G28+I28+K28+M28+O28</f>
        <v>0</v>
      </c>
    </row>
    <row r="29" spans="1:16" x14ac:dyDescent="0.3">
      <c r="A29" s="3" t="s">
        <v>27</v>
      </c>
      <c r="B29" s="48">
        <f>1.8*21</f>
        <v>37.800000000000004</v>
      </c>
      <c r="C29" s="46">
        <f>$C15*1.5</f>
        <v>0</v>
      </c>
      <c r="D29" s="33">
        <f>B29*C29</f>
        <v>0</v>
      </c>
      <c r="E29" s="50">
        <f>1.8*248</f>
        <v>446.40000000000003</v>
      </c>
      <c r="F29" s="46">
        <f>F15*1.5</f>
        <v>0</v>
      </c>
      <c r="G29" s="43">
        <f t="shared" ref="G29" si="3">E29*F29</f>
        <v>0</v>
      </c>
      <c r="H29" s="46">
        <f>H15*1.5</f>
        <v>0</v>
      </c>
      <c r="I29" s="43">
        <f t="shared" ref="I29" si="4">E29*H29</f>
        <v>0</v>
      </c>
      <c r="J29" s="46">
        <f>J15*1.5</f>
        <v>0</v>
      </c>
      <c r="K29" s="43">
        <f t="shared" ref="K29" si="5">E29*J29</f>
        <v>0</v>
      </c>
      <c r="L29" s="46">
        <f>L15*1.5</f>
        <v>0</v>
      </c>
      <c r="M29" s="43">
        <f t="shared" ref="M29" si="6">E29*L29</f>
        <v>0</v>
      </c>
      <c r="N29" s="46">
        <f>N15*1.5</f>
        <v>0</v>
      </c>
      <c r="O29" s="43">
        <f t="shared" ref="O29" si="7">E29*N29</f>
        <v>0</v>
      </c>
      <c r="P29" s="43">
        <f>G29+I29+K29+M29+O29</f>
        <v>0</v>
      </c>
    </row>
    <row r="30" spans="1:16" x14ac:dyDescent="0.3">
      <c r="A30" s="2" t="s">
        <v>16</v>
      </c>
      <c r="B30" s="37"/>
      <c r="C30" s="26"/>
      <c r="D30" s="34">
        <f>SUM(D27:D29)</f>
        <v>0</v>
      </c>
      <c r="E30" s="26"/>
      <c r="F30" s="23"/>
      <c r="G30" s="13">
        <f>SUM(G27:G29)</f>
        <v>0</v>
      </c>
      <c r="H30" s="23"/>
      <c r="I30" s="13">
        <f>SUM(I27:I29)</f>
        <v>0</v>
      </c>
      <c r="J30" s="23"/>
      <c r="K30" s="13">
        <f>SUM(K27:K29)</f>
        <v>0</v>
      </c>
      <c r="L30" s="23"/>
      <c r="M30" s="13">
        <f>SUM(M27:M29)</f>
        <v>0</v>
      </c>
      <c r="N30" s="23"/>
      <c r="O30" s="13">
        <f>SUM(O27:O29)</f>
        <v>0</v>
      </c>
      <c r="P30" s="13">
        <f>SUM(P27:P29)</f>
        <v>0</v>
      </c>
    </row>
    <row r="31" spans="1:16" x14ac:dyDescent="0.3">
      <c r="A31" s="14"/>
      <c r="B31" s="15"/>
      <c r="C31" s="15"/>
      <c r="D31" s="15"/>
      <c r="E31" s="15"/>
      <c r="F31" s="16"/>
      <c r="G31" s="16"/>
      <c r="H31" s="16"/>
      <c r="I31" s="16"/>
      <c r="J31" s="16"/>
      <c r="K31" s="16"/>
      <c r="L31" s="16"/>
      <c r="M31" s="16"/>
      <c r="N31" s="16"/>
      <c r="O31" s="16"/>
      <c r="P31" s="16"/>
    </row>
    <row r="32" spans="1:16" x14ac:dyDescent="0.3">
      <c r="A32" s="12" t="s">
        <v>18</v>
      </c>
      <c r="B32" s="15"/>
      <c r="C32" s="15"/>
      <c r="D32" s="15"/>
      <c r="E32" s="15"/>
      <c r="F32" s="16"/>
      <c r="G32" s="16"/>
      <c r="H32" s="16"/>
      <c r="I32" s="16"/>
      <c r="J32" s="16"/>
      <c r="K32" s="16"/>
      <c r="L32" s="16"/>
      <c r="M32" s="16"/>
      <c r="N32" s="16"/>
      <c r="O32" s="16"/>
      <c r="P32" s="16"/>
    </row>
    <row r="33" spans="1:16" x14ac:dyDescent="0.3">
      <c r="A33" s="3" t="s">
        <v>20</v>
      </c>
      <c r="B33" s="27"/>
      <c r="C33" s="27"/>
      <c r="D33" s="27"/>
      <c r="E33" s="27"/>
      <c r="F33" s="46">
        <f>F19*1.5</f>
        <v>0</v>
      </c>
      <c r="G33" s="16" t="e">
        <f>#REF!*F33</f>
        <v>#REF!</v>
      </c>
      <c r="H33" s="46">
        <f>H19*1.5</f>
        <v>0</v>
      </c>
      <c r="I33" s="16" t="e">
        <f>#REF!*H33</f>
        <v>#REF!</v>
      </c>
      <c r="J33" s="46">
        <f>J19*1.5</f>
        <v>0</v>
      </c>
      <c r="K33" s="16" t="e">
        <f>#REF!*J33</f>
        <v>#REF!</v>
      </c>
      <c r="L33" s="46">
        <f>L19*1.5</f>
        <v>0</v>
      </c>
      <c r="M33" s="16" t="e">
        <f>#REF!*L33</f>
        <v>#REF!</v>
      </c>
      <c r="N33" s="46">
        <f>N19*1.5</f>
        <v>0</v>
      </c>
      <c r="O33" s="16" t="e">
        <f>#REF!*N33</f>
        <v>#REF!</v>
      </c>
      <c r="P33" s="16" t="e">
        <f>G33+I33+K33+M33+O33</f>
        <v>#REF!</v>
      </c>
    </row>
    <row r="34" spans="1:16" x14ac:dyDescent="0.3">
      <c r="B34" s="9"/>
      <c r="C34" s="9"/>
      <c r="D34" s="9"/>
      <c r="E34" s="9"/>
      <c r="F34" s="8"/>
      <c r="G34" s="8"/>
      <c r="H34" s="8"/>
      <c r="I34" s="8"/>
      <c r="J34" s="8"/>
      <c r="K34" s="8"/>
      <c r="L34" s="8"/>
      <c r="M34" s="8"/>
      <c r="N34" s="8"/>
      <c r="O34" s="8"/>
      <c r="P34" s="8"/>
    </row>
    <row r="35" spans="1:16" x14ac:dyDescent="0.3">
      <c r="A35" s="2" t="s">
        <v>36</v>
      </c>
      <c r="B35" s="14"/>
      <c r="C35" s="14"/>
      <c r="D35" s="14"/>
      <c r="E35" s="14"/>
      <c r="F35" s="14"/>
      <c r="G35" s="7">
        <f>SUM(G16+G30)</f>
        <v>0</v>
      </c>
      <c r="H35" s="23"/>
      <c r="I35" s="7">
        <f>SUM(I16+I30)</f>
        <v>0</v>
      </c>
      <c r="J35" s="23"/>
      <c r="K35" s="7">
        <f>SUM(K16+K30)</f>
        <v>0</v>
      </c>
      <c r="L35" s="23"/>
      <c r="M35" s="7">
        <f>SUM(M16+M30)</f>
        <v>0</v>
      </c>
      <c r="N35" s="23"/>
      <c r="O35" s="7">
        <f>SUM(O16+O30)</f>
        <v>0</v>
      </c>
      <c r="P35" s="7">
        <f>SUM(P16+P30)</f>
        <v>0</v>
      </c>
    </row>
    <row r="36" spans="1:16" ht="24.75" customHeight="1" x14ac:dyDescent="0.3">
      <c r="A36" s="11"/>
      <c r="B36" s="1"/>
      <c r="C36" s="1"/>
      <c r="D36" s="1"/>
      <c r="E36" s="1"/>
      <c r="F36" s="1"/>
      <c r="G36" s="10"/>
      <c r="H36" s="1"/>
      <c r="I36" s="10"/>
      <c r="J36" s="1"/>
      <c r="K36" s="10"/>
      <c r="L36" s="1"/>
      <c r="M36" s="10"/>
      <c r="N36" s="1"/>
      <c r="O36" s="10"/>
      <c r="P36" s="10"/>
    </row>
    <row r="37" spans="1:16" ht="24.75" customHeight="1" x14ac:dyDescent="0.3">
      <c r="A37" s="35" t="s">
        <v>35</v>
      </c>
      <c r="B37" s="1"/>
      <c r="C37" s="1"/>
      <c r="D37" s="1"/>
      <c r="E37" s="1"/>
      <c r="F37" s="1"/>
      <c r="G37" s="10"/>
      <c r="H37" s="1"/>
      <c r="I37" s="10"/>
      <c r="J37" s="1"/>
      <c r="K37" s="10"/>
      <c r="L37" s="1"/>
      <c r="M37" s="10"/>
      <c r="N37" s="1"/>
      <c r="O37" s="10"/>
      <c r="P37" s="10"/>
    </row>
    <row r="38" spans="1:16" ht="21" customHeight="1" x14ac:dyDescent="0.3">
      <c r="A38" s="19"/>
      <c r="C38" s="6"/>
      <c r="D38" s="6"/>
      <c r="E38" s="6"/>
      <c r="F38" s="19"/>
    </row>
    <row r="39" spans="1:16" x14ac:dyDescent="0.3">
      <c r="A39" s="5" t="s">
        <v>21</v>
      </c>
      <c r="B39" s="5"/>
      <c r="F39" s="5" t="s">
        <v>22</v>
      </c>
    </row>
    <row r="40" spans="1:16" x14ac:dyDescent="0.3">
      <c r="A40" s="19"/>
    </row>
    <row r="41" spans="1:16" x14ac:dyDescent="0.3">
      <c r="A41" s="5" t="s">
        <v>29</v>
      </c>
      <c r="B41" s="5"/>
      <c r="C41" s="5"/>
      <c r="D41" s="5"/>
      <c r="E41" s="5"/>
      <c r="F41" s="5"/>
    </row>
    <row r="42" spans="1:16" x14ac:dyDescent="0.3">
      <c r="A42" s="19"/>
    </row>
    <row r="43" spans="1:16" x14ac:dyDescent="0.3">
      <c r="A43" s="5" t="s">
        <v>23</v>
      </c>
      <c r="B43" s="5"/>
      <c r="C43" s="5"/>
      <c r="D43" s="5"/>
      <c r="E43" s="5"/>
      <c r="F43" s="5"/>
    </row>
    <row r="44" spans="1:16" x14ac:dyDescent="0.3">
      <c r="A44" s="19"/>
    </row>
    <row r="45" spans="1:16" x14ac:dyDescent="0.3">
      <c r="A45" s="5" t="s">
        <v>24</v>
      </c>
      <c r="B45" s="5"/>
      <c r="C45" s="5"/>
      <c r="D45" s="5"/>
      <c r="E45" s="5"/>
      <c r="F45" s="5"/>
      <c r="P45" s="54" t="s">
        <v>39</v>
      </c>
    </row>
  </sheetData>
  <sheetProtection algorithmName="SHA-512" hashValue="D1HYOa6AUsjPj2ATeRnokzSsj2yBFHl6/OfhK7m4a99w/3whLUC1Bg2IE66lzd6bbS5NUhreVkXnl4bK7TNeqw==" saltValue="TVIpSYDVwx0HugVH2J3/NA==" spinCount="100000" sheet="1" objects="1" scenarios="1" formatColumns="0"/>
  <mergeCells count="22">
    <mergeCell ref="A23:P23"/>
    <mergeCell ref="A24:P24"/>
    <mergeCell ref="B25:D25"/>
    <mergeCell ref="F25:G25"/>
    <mergeCell ref="H25:I25"/>
    <mergeCell ref="J25:K25"/>
    <mergeCell ref="L25:M25"/>
    <mergeCell ref="N25:O25"/>
    <mergeCell ref="A9:P9"/>
    <mergeCell ref="A10:P10"/>
    <mergeCell ref="B11:D11"/>
    <mergeCell ref="F11:G11"/>
    <mergeCell ref="H11:I11"/>
    <mergeCell ref="J11:K11"/>
    <mergeCell ref="L11:M11"/>
    <mergeCell ref="N11:O11"/>
    <mergeCell ref="A7:P7"/>
    <mergeCell ref="A1:P1"/>
    <mergeCell ref="A2:P2"/>
    <mergeCell ref="A3:P3"/>
    <mergeCell ref="A4:I4"/>
    <mergeCell ref="A5:P5"/>
  </mergeCells>
  <pageMargins left="0.7" right="0.7" top="0.75" bottom="0.5" header="0.3" footer="0.3"/>
  <pageSetup scale="42" orientation="landscape" r:id="rId1"/>
  <headerFooter>
    <oddHeader>&amp;R&amp;"-,Bold"Updated 4/3/25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143E4-67C9-4292-9CD9-38223B9B6BDA}">
  <dimension ref="A1:P45"/>
  <sheetViews>
    <sheetView showGridLines="0" tabSelected="1" topLeftCell="A8" zoomScale="110" zoomScaleNormal="110" zoomScaleSheetLayoutView="100" workbookViewId="0">
      <selection activeCell="F20" sqref="F20"/>
    </sheetView>
  </sheetViews>
  <sheetFormatPr defaultRowHeight="14.4" x14ac:dyDescent="0.3"/>
  <cols>
    <col min="1" max="1" width="54" customWidth="1"/>
    <col min="2" max="2" width="14.44140625" customWidth="1"/>
    <col min="3" max="3" width="10.6640625" customWidth="1"/>
    <col min="4" max="4" width="20.6640625" customWidth="1"/>
    <col min="5" max="5" width="11" customWidth="1"/>
    <col min="6" max="6" width="10.6640625" customWidth="1"/>
    <col min="7" max="7" width="20.6640625" customWidth="1"/>
    <col min="8" max="8" width="10.6640625" customWidth="1"/>
    <col min="9" max="9" width="20.6640625" customWidth="1"/>
    <col min="10" max="10" width="10.6640625" customWidth="1"/>
    <col min="11" max="11" width="20.6640625" customWidth="1"/>
    <col min="12" max="12" width="10.6640625" customWidth="1"/>
    <col min="13" max="13" width="20.6640625" customWidth="1"/>
    <col min="14" max="14" width="10.6640625" customWidth="1"/>
    <col min="15" max="16" width="20.6640625" customWidth="1"/>
  </cols>
  <sheetData>
    <row r="1" spans="1:16" ht="25.8" x14ac:dyDescent="0.5">
      <c r="A1" s="57" t="s">
        <v>0</v>
      </c>
      <c r="B1" s="57"/>
      <c r="C1" s="57"/>
      <c r="D1" s="57"/>
      <c r="E1" s="57"/>
      <c r="F1" s="57"/>
      <c r="G1" s="57"/>
      <c r="H1" s="57"/>
      <c r="I1" s="57"/>
      <c r="J1" s="57"/>
      <c r="K1" s="57"/>
      <c r="L1" s="57"/>
      <c r="M1" s="57"/>
      <c r="N1" s="57"/>
      <c r="O1" s="57"/>
      <c r="P1" s="57"/>
    </row>
    <row r="2" spans="1:16" ht="53.25" customHeight="1" x14ac:dyDescent="0.5">
      <c r="A2" s="58" t="s">
        <v>1</v>
      </c>
      <c r="B2" s="59"/>
      <c r="C2" s="59"/>
      <c r="D2" s="59"/>
      <c r="E2" s="59"/>
      <c r="F2" s="59"/>
      <c r="G2" s="59"/>
      <c r="H2" s="59"/>
      <c r="I2" s="59"/>
      <c r="J2" s="59"/>
      <c r="K2" s="59"/>
      <c r="L2" s="59"/>
      <c r="M2" s="59"/>
      <c r="N2" s="59"/>
      <c r="O2" s="59"/>
      <c r="P2" s="59"/>
    </row>
    <row r="3" spans="1:16" ht="53.25" customHeight="1" x14ac:dyDescent="0.3">
      <c r="A3" s="60" t="s">
        <v>33</v>
      </c>
      <c r="B3" s="60"/>
      <c r="C3" s="60"/>
      <c r="D3" s="60"/>
      <c r="E3" s="60"/>
      <c r="F3" s="60"/>
      <c r="G3" s="60"/>
      <c r="H3" s="60"/>
      <c r="I3" s="60"/>
      <c r="J3" s="60"/>
      <c r="K3" s="60"/>
      <c r="L3" s="60"/>
      <c r="M3" s="60"/>
      <c r="N3" s="60"/>
      <c r="O3" s="60"/>
      <c r="P3" s="60"/>
    </row>
    <row r="4" spans="1:16" ht="21.75" customHeight="1" x14ac:dyDescent="0.3">
      <c r="A4" s="61" t="s">
        <v>40</v>
      </c>
      <c r="B4" s="61"/>
      <c r="C4" s="61"/>
      <c r="D4" s="61"/>
      <c r="E4" s="61"/>
      <c r="F4" s="61"/>
      <c r="G4" s="61"/>
      <c r="H4" s="61"/>
      <c r="I4" s="61"/>
      <c r="J4" s="36"/>
      <c r="K4" s="36"/>
      <c r="L4" s="36"/>
      <c r="M4" s="36"/>
      <c r="N4" s="36"/>
      <c r="O4" s="36"/>
      <c r="P4" s="36"/>
    </row>
    <row r="5" spans="1:16" ht="18" customHeight="1" x14ac:dyDescent="0.3">
      <c r="A5" s="61" t="s">
        <v>32</v>
      </c>
      <c r="B5" s="61"/>
      <c r="C5" s="61"/>
      <c r="D5" s="61"/>
      <c r="E5" s="61"/>
      <c r="F5" s="61"/>
      <c r="G5" s="61"/>
      <c r="H5" s="61"/>
      <c r="I5" s="61"/>
      <c r="J5" s="61"/>
      <c r="K5" s="61"/>
      <c r="L5" s="61"/>
      <c r="M5" s="61"/>
      <c r="N5" s="61"/>
      <c r="O5" s="61"/>
      <c r="P5" s="61"/>
    </row>
    <row r="6" spans="1:16" x14ac:dyDescent="0.3">
      <c r="A6" s="17" t="s">
        <v>34</v>
      </c>
      <c r="B6" s="18"/>
      <c r="C6" s="18"/>
      <c r="D6" s="18"/>
      <c r="E6" s="18"/>
      <c r="F6" s="18"/>
      <c r="G6" s="18"/>
      <c r="H6" s="18"/>
      <c r="I6" s="18"/>
      <c r="J6" s="18"/>
      <c r="K6" s="18"/>
      <c r="L6" s="18"/>
      <c r="M6" s="18"/>
      <c r="N6" s="18"/>
      <c r="O6" s="18"/>
      <c r="P6" s="18"/>
    </row>
    <row r="7" spans="1:16" ht="18.75" customHeight="1" x14ac:dyDescent="0.3">
      <c r="A7" s="56" t="s">
        <v>37</v>
      </c>
      <c r="B7" s="56"/>
      <c r="C7" s="56"/>
      <c r="D7" s="56"/>
      <c r="E7" s="56"/>
      <c r="F7" s="56"/>
      <c r="G7" s="56"/>
      <c r="H7" s="56"/>
      <c r="I7" s="56"/>
      <c r="J7" s="56"/>
      <c r="K7" s="56"/>
      <c r="L7" s="56"/>
      <c r="M7" s="56"/>
      <c r="N7" s="56"/>
      <c r="O7" s="56"/>
      <c r="P7" s="56"/>
    </row>
    <row r="8" spans="1:16" x14ac:dyDescent="0.3">
      <c r="A8" s="55" t="s">
        <v>41</v>
      </c>
    </row>
    <row r="9" spans="1:16" ht="25.8" x14ac:dyDescent="0.5">
      <c r="A9" s="62" t="s">
        <v>25</v>
      </c>
      <c r="B9" s="62"/>
      <c r="C9" s="62"/>
      <c r="D9" s="62"/>
      <c r="E9" s="62"/>
      <c r="F9" s="62"/>
      <c r="G9" s="62"/>
      <c r="H9" s="62"/>
      <c r="I9" s="62"/>
      <c r="J9" s="62"/>
      <c r="K9" s="62"/>
      <c r="L9" s="62"/>
      <c r="M9" s="62"/>
      <c r="N9" s="62"/>
      <c r="O9" s="62"/>
      <c r="P9" s="62"/>
    </row>
    <row r="10" spans="1:16" x14ac:dyDescent="0.3">
      <c r="A10" s="63" t="s">
        <v>3</v>
      </c>
      <c r="B10" s="63"/>
      <c r="C10" s="63"/>
      <c r="D10" s="63"/>
      <c r="E10" s="63"/>
      <c r="F10" s="63"/>
      <c r="G10" s="63"/>
      <c r="H10" s="63"/>
      <c r="I10" s="63"/>
      <c r="J10" s="63"/>
      <c r="K10" s="63"/>
      <c r="L10" s="63"/>
      <c r="M10" s="63"/>
      <c r="N10" s="63"/>
      <c r="O10" s="63"/>
      <c r="P10" s="63"/>
    </row>
    <row r="11" spans="1:16" ht="16.2" x14ac:dyDescent="0.3">
      <c r="A11" s="2" t="s">
        <v>4</v>
      </c>
      <c r="B11" s="64" t="s">
        <v>5</v>
      </c>
      <c r="C11" s="65"/>
      <c r="D11" s="66"/>
      <c r="E11" s="28" t="s">
        <v>5</v>
      </c>
      <c r="F11" s="67" t="s">
        <v>6</v>
      </c>
      <c r="G11" s="67"/>
      <c r="H11" s="67" t="s">
        <v>7</v>
      </c>
      <c r="I11" s="67"/>
      <c r="J11" s="67" t="s">
        <v>8</v>
      </c>
      <c r="K11" s="67"/>
      <c r="L11" s="67" t="s">
        <v>9</v>
      </c>
      <c r="M11" s="67"/>
      <c r="N11" s="67" t="s">
        <v>10</v>
      </c>
      <c r="O11" s="67"/>
      <c r="P11" s="24" t="s">
        <v>11</v>
      </c>
    </row>
    <row r="12" spans="1:16" ht="45" customHeight="1" x14ac:dyDescent="0.3">
      <c r="A12" s="2" t="s">
        <v>12</v>
      </c>
      <c r="B12" s="29" t="s">
        <v>30</v>
      </c>
      <c r="C12" s="4" t="s">
        <v>28</v>
      </c>
      <c r="D12" s="32" t="s">
        <v>15</v>
      </c>
      <c r="E12" s="30" t="s">
        <v>13</v>
      </c>
      <c r="F12" s="4" t="s">
        <v>28</v>
      </c>
      <c r="G12" s="24" t="s">
        <v>15</v>
      </c>
      <c r="H12" s="4" t="s">
        <v>28</v>
      </c>
      <c r="I12" s="24" t="s">
        <v>15</v>
      </c>
      <c r="J12" s="4" t="s">
        <v>28</v>
      </c>
      <c r="K12" s="24" t="s">
        <v>15</v>
      </c>
      <c r="L12" s="4" t="s">
        <v>28</v>
      </c>
      <c r="M12" s="24" t="s">
        <v>15</v>
      </c>
      <c r="N12" s="4" t="s">
        <v>28</v>
      </c>
      <c r="O12" s="24" t="s">
        <v>15</v>
      </c>
      <c r="P12" s="24" t="s">
        <v>16</v>
      </c>
    </row>
    <row r="13" spans="1:16" x14ac:dyDescent="0.3">
      <c r="A13" s="3" t="s">
        <v>17</v>
      </c>
      <c r="B13" s="45">
        <f>936*21</f>
        <v>19656</v>
      </c>
      <c r="C13" s="53">
        <f>F13</f>
        <v>0</v>
      </c>
      <c r="D13" s="33">
        <f>B13*C13</f>
        <v>0</v>
      </c>
      <c r="E13" s="42">
        <f>(936-24)*248+(24*365)</f>
        <v>234936</v>
      </c>
      <c r="F13" s="41"/>
      <c r="G13" s="43">
        <f>E13*F13</f>
        <v>0</v>
      </c>
      <c r="H13" s="41"/>
      <c r="I13" s="43">
        <f>E13*H13</f>
        <v>0</v>
      </c>
      <c r="J13" s="41"/>
      <c r="K13" s="43">
        <f>E13*J13</f>
        <v>0</v>
      </c>
      <c r="L13" s="41"/>
      <c r="M13" s="43">
        <f>E13*L13</f>
        <v>0</v>
      </c>
      <c r="N13" s="41"/>
      <c r="O13" s="43">
        <f>E13*N13</f>
        <v>0</v>
      </c>
      <c r="P13" s="43">
        <f>G13+I13+K13+M13+O13</f>
        <v>0</v>
      </c>
    </row>
    <row r="14" spans="1:16" x14ac:dyDescent="0.3">
      <c r="A14" s="3" t="s">
        <v>26</v>
      </c>
      <c r="B14" s="45">
        <f>376*21</f>
        <v>7896</v>
      </c>
      <c r="C14" s="53">
        <f t="shared" ref="C14" si="0">F14</f>
        <v>0</v>
      </c>
      <c r="D14" s="33">
        <f>B14*C14</f>
        <v>0</v>
      </c>
      <c r="E14" s="40">
        <f>376*248</f>
        <v>93248</v>
      </c>
      <c r="F14" s="41"/>
      <c r="G14" s="43">
        <f>E14*F14</f>
        <v>0</v>
      </c>
      <c r="H14" s="41"/>
      <c r="I14" s="43">
        <f>E14*H14</f>
        <v>0</v>
      </c>
      <c r="J14" s="41"/>
      <c r="K14" s="43">
        <f>E14*J14</f>
        <v>0</v>
      </c>
      <c r="L14" s="41"/>
      <c r="M14" s="43">
        <f>E14*L14</f>
        <v>0</v>
      </c>
      <c r="N14" s="41"/>
      <c r="O14" s="43">
        <f>E14*N14</f>
        <v>0</v>
      </c>
      <c r="P14" s="43">
        <f t="shared" ref="P14" si="1">G14+I14+K14+M14+O14</f>
        <v>0</v>
      </c>
    </row>
    <row r="15" spans="1:16" x14ac:dyDescent="0.3">
      <c r="A15" s="3" t="s">
        <v>27</v>
      </c>
      <c r="B15" s="44">
        <f>131.2*21</f>
        <v>2755.2</v>
      </c>
      <c r="C15" s="53">
        <f>F15</f>
        <v>0</v>
      </c>
      <c r="D15" s="33">
        <f>B15*C15</f>
        <v>0</v>
      </c>
      <c r="E15" s="44">
        <f>131.2*248</f>
        <v>32537.599999999999</v>
      </c>
      <c r="F15" s="41"/>
      <c r="G15" s="43">
        <f>E15*F15</f>
        <v>0</v>
      </c>
      <c r="H15" s="41"/>
      <c r="I15" s="43">
        <f>E15*H15</f>
        <v>0</v>
      </c>
      <c r="J15" s="41"/>
      <c r="K15" s="43">
        <f>E15*J15</f>
        <v>0</v>
      </c>
      <c r="L15" s="41"/>
      <c r="M15" s="43">
        <f>E15*L15</f>
        <v>0</v>
      </c>
      <c r="N15" s="41"/>
      <c r="O15" s="43">
        <f>E15*N15</f>
        <v>0</v>
      </c>
      <c r="P15" s="43">
        <f>G15+I15+K15+M15+O15</f>
        <v>0</v>
      </c>
    </row>
    <row r="16" spans="1:16" s="1" customFormat="1" x14ac:dyDescent="0.3">
      <c r="A16" s="2" t="s">
        <v>16</v>
      </c>
      <c r="B16" s="21"/>
      <c r="C16" s="21"/>
      <c r="D16" s="34">
        <f>SUM(D13:D15)</f>
        <v>0</v>
      </c>
      <c r="E16" s="31"/>
      <c r="F16" s="22"/>
      <c r="G16" s="13">
        <f>SUM(G13:G15)</f>
        <v>0</v>
      </c>
      <c r="H16" s="23"/>
      <c r="I16" s="13">
        <f>SUM(I13:I15)</f>
        <v>0</v>
      </c>
      <c r="J16" s="23"/>
      <c r="K16" s="13">
        <f>SUM(K13:K15)</f>
        <v>0</v>
      </c>
      <c r="L16" s="23"/>
      <c r="M16" s="13">
        <f>SUM(M13:M15)</f>
        <v>0</v>
      </c>
      <c r="N16" s="23"/>
      <c r="O16" s="13">
        <f>SUM(O13:O15)</f>
        <v>0</v>
      </c>
      <c r="P16" s="13">
        <f>SUM(P13:P15)</f>
        <v>0</v>
      </c>
    </row>
    <row r="17" spans="1:16" x14ac:dyDescent="0.3">
      <c r="A17" s="20"/>
      <c r="B17" s="21"/>
      <c r="C17" s="21"/>
      <c r="D17" s="21"/>
      <c r="E17" s="21"/>
      <c r="F17" s="22"/>
      <c r="G17" s="23"/>
      <c r="H17" s="22"/>
      <c r="I17" s="23"/>
      <c r="J17" s="22"/>
      <c r="K17" s="23"/>
      <c r="L17" s="22"/>
      <c r="M17" s="23"/>
      <c r="N17" s="22"/>
      <c r="O17" s="23"/>
      <c r="P17" s="23"/>
    </row>
    <row r="18" spans="1:16" x14ac:dyDescent="0.3">
      <c r="A18" s="12" t="s">
        <v>18</v>
      </c>
      <c r="B18" s="21"/>
      <c r="C18" s="21"/>
      <c r="D18" s="21"/>
      <c r="E18" s="21"/>
      <c r="F18" s="21"/>
      <c r="G18" s="21"/>
      <c r="H18" s="21"/>
      <c r="I18" s="21"/>
      <c r="J18" s="21"/>
      <c r="K18" s="21"/>
      <c r="L18" s="21"/>
      <c r="M18" s="21"/>
      <c r="N18" s="21"/>
      <c r="O18" s="21"/>
      <c r="P18" s="21"/>
    </row>
    <row r="19" spans="1:16" x14ac:dyDescent="0.3">
      <c r="A19" s="3" t="s">
        <v>19</v>
      </c>
      <c r="B19" s="25"/>
      <c r="C19" s="25"/>
      <c r="D19" s="25"/>
      <c r="E19" s="25"/>
      <c r="F19" s="51"/>
      <c r="G19" s="23" t="e">
        <f>#REF!*F19</f>
        <v>#REF!</v>
      </c>
      <c r="H19" s="51"/>
      <c r="I19" s="23" t="e">
        <f>#REF!*H19</f>
        <v>#REF!</v>
      </c>
      <c r="J19" s="51"/>
      <c r="K19" s="23" t="e">
        <f>#REF!*J19</f>
        <v>#REF!</v>
      </c>
      <c r="L19" s="51"/>
      <c r="M19" s="23" t="e">
        <f>#REF!*L19</f>
        <v>#REF!</v>
      </c>
      <c r="N19" s="51"/>
      <c r="O19" s="23" t="e">
        <f>#REF!*N19</f>
        <v>#REF!</v>
      </c>
      <c r="P19" s="23" t="e">
        <f>G19+I19+K19+M19+O19</f>
        <v>#REF!</v>
      </c>
    </row>
    <row r="23" spans="1:16" ht="21.75" customHeight="1" x14ac:dyDescent="0.5">
      <c r="A23" s="62" t="s">
        <v>25</v>
      </c>
      <c r="B23" s="62"/>
      <c r="C23" s="62"/>
      <c r="D23" s="62"/>
      <c r="E23" s="62"/>
      <c r="F23" s="62"/>
      <c r="G23" s="62"/>
      <c r="H23" s="62"/>
      <c r="I23" s="62"/>
      <c r="J23" s="62"/>
      <c r="K23" s="62"/>
      <c r="L23" s="62"/>
      <c r="M23" s="62"/>
      <c r="N23" s="62"/>
      <c r="O23" s="62"/>
      <c r="P23" s="62"/>
    </row>
    <row r="24" spans="1:16" x14ac:dyDescent="0.3">
      <c r="A24" s="63" t="s">
        <v>31</v>
      </c>
      <c r="B24" s="63"/>
      <c r="C24" s="63"/>
      <c r="D24" s="63"/>
      <c r="E24" s="63"/>
      <c r="F24" s="63"/>
      <c r="G24" s="63"/>
      <c r="H24" s="63"/>
      <c r="I24" s="63"/>
      <c r="J24" s="63"/>
      <c r="K24" s="63"/>
      <c r="L24" s="63"/>
      <c r="M24" s="63"/>
      <c r="N24" s="63"/>
      <c r="O24" s="63"/>
      <c r="P24" s="63"/>
    </row>
    <row r="25" spans="1:16" ht="16.2" x14ac:dyDescent="0.3">
      <c r="A25" s="2" t="s">
        <v>4</v>
      </c>
      <c r="B25" s="64" t="s">
        <v>5</v>
      </c>
      <c r="C25" s="65"/>
      <c r="D25" s="66"/>
      <c r="E25" s="28" t="s">
        <v>5</v>
      </c>
      <c r="F25" s="67" t="s">
        <v>6</v>
      </c>
      <c r="G25" s="67"/>
      <c r="H25" s="67" t="s">
        <v>7</v>
      </c>
      <c r="I25" s="67"/>
      <c r="J25" s="67" t="s">
        <v>8</v>
      </c>
      <c r="K25" s="67"/>
      <c r="L25" s="67" t="s">
        <v>9</v>
      </c>
      <c r="M25" s="67"/>
      <c r="N25" s="67" t="s">
        <v>10</v>
      </c>
      <c r="O25" s="67"/>
      <c r="P25" s="24" t="s">
        <v>11</v>
      </c>
    </row>
    <row r="26" spans="1:16" ht="43.2" x14ac:dyDescent="0.3">
      <c r="A26" s="2" t="s">
        <v>12</v>
      </c>
      <c r="B26" s="29" t="s">
        <v>30</v>
      </c>
      <c r="C26" s="4" t="s">
        <v>28</v>
      </c>
      <c r="D26" s="32" t="s">
        <v>15</v>
      </c>
      <c r="E26" s="30" t="s">
        <v>13</v>
      </c>
      <c r="F26" s="24" t="s">
        <v>14</v>
      </c>
      <c r="G26" s="24" t="s">
        <v>15</v>
      </c>
      <c r="H26" s="24" t="s">
        <v>14</v>
      </c>
      <c r="I26" s="24" t="s">
        <v>15</v>
      </c>
      <c r="J26" s="24" t="s">
        <v>14</v>
      </c>
      <c r="K26" s="24" t="s">
        <v>15</v>
      </c>
      <c r="L26" s="24" t="s">
        <v>14</v>
      </c>
      <c r="M26" s="24" t="s">
        <v>15</v>
      </c>
      <c r="N26" s="24" t="s">
        <v>14</v>
      </c>
      <c r="O26" s="24" t="s">
        <v>15</v>
      </c>
      <c r="P26" s="24" t="s">
        <v>16</v>
      </c>
    </row>
    <row r="27" spans="1:16" x14ac:dyDescent="0.3">
      <c r="A27" s="3" t="s">
        <v>17</v>
      </c>
      <c r="B27" s="45">
        <f>6.5*21</f>
        <v>136.5</v>
      </c>
      <c r="C27" s="46">
        <f>$C13*1.5</f>
        <v>0</v>
      </c>
      <c r="D27" s="33">
        <f>B27*C27</f>
        <v>0</v>
      </c>
      <c r="E27" s="47">
        <f>6.5*248</f>
        <v>1612</v>
      </c>
      <c r="F27" s="46">
        <f>F13*1.5</f>
        <v>0</v>
      </c>
      <c r="G27" s="43">
        <f>E27*F27</f>
        <v>0</v>
      </c>
      <c r="H27" s="46">
        <f>H13*1.5</f>
        <v>0</v>
      </c>
      <c r="I27" s="43">
        <f>E27*H27</f>
        <v>0</v>
      </c>
      <c r="J27" s="46">
        <f>J13*1.5</f>
        <v>0</v>
      </c>
      <c r="K27" s="43">
        <f>E27*J27</f>
        <v>0</v>
      </c>
      <c r="L27" s="46">
        <f>L13*1.5</f>
        <v>0</v>
      </c>
      <c r="M27" s="43">
        <f>E27*L27</f>
        <v>0</v>
      </c>
      <c r="N27" s="46">
        <f>N13*1.5</f>
        <v>0</v>
      </c>
      <c r="O27" s="43">
        <f>E27*N27</f>
        <v>0</v>
      </c>
      <c r="P27" s="43">
        <f>G27+I27+K27+M27+O27</f>
        <v>0</v>
      </c>
    </row>
    <row r="28" spans="1:16" x14ac:dyDescent="0.3">
      <c r="A28" s="3" t="s">
        <v>26</v>
      </c>
      <c r="B28" s="48">
        <v>0</v>
      </c>
      <c r="C28" s="46">
        <f>$C14*1.5</f>
        <v>0</v>
      </c>
      <c r="D28" s="33">
        <f>B28*C28</f>
        <v>0</v>
      </c>
      <c r="E28" s="49">
        <v>0</v>
      </c>
      <c r="F28" s="46">
        <f>F14*1.5</f>
        <v>0</v>
      </c>
      <c r="G28" s="43">
        <f>E28*F28</f>
        <v>0</v>
      </c>
      <c r="H28" s="46">
        <f>H14*1.5</f>
        <v>0</v>
      </c>
      <c r="I28" s="43">
        <f>E28*H28</f>
        <v>0</v>
      </c>
      <c r="J28" s="46">
        <f>J14*1.5</f>
        <v>0</v>
      </c>
      <c r="K28" s="43">
        <f>E28*J28</f>
        <v>0</v>
      </c>
      <c r="L28" s="46">
        <f>L14*1.5</f>
        <v>0</v>
      </c>
      <c r="M28" s="43">
        <f>E28*L28</f>
        <v>0</v>
      </c>
      <c r="N28" s="46">
        <f>N14*1.5</f>
        <v>0</v>
      </c>
      <c r="O28" s="43">
        <f>E28*N28</f>
        <v>0</v>
      </c>
      <c r="P28" s="43">
        <f t="shared" ref="P28" si="2">G28+I28+K28+M28+O28</f>
        <v>0</v>
      </c>
    </row>
    <row r="29" spans="1:16" x14ac:dyDescent="0.3">
      <c r="A29" s="3" t="s">
        <v>27</v>
      </c>
      <c r="B29" s="48">
        <f>0.65*21</f>
        <v>13.65</v>
      </c>
      <c r="C29" s="46">
        <f>$C15*1.5</f>
        <v>0</v>
      </c>
      <c r="D29" s="33">
        <f>B29*C29</f>
        <v>0</v>
      </c>
      <c r="E29" s="50">
        <f>0.65*248</f>
        <v>161.20000000000002</v>
      </c>
      <c r="F29" s="46">
        <f>F15*1.5</f>
        <v>0</v>
      </c>
      <c r="G29" s="43">
        <f t="shared" ref="G29" si="3">E29*F29</f>
        <v>0</v>
      </c>
      <c r="H29" s="46">
        <f>H15*1.5</f>
        <v>0</v>
      </c>
      <c r="I29" s="43">
        <f t="shared" ref="I29" si="4">E29*H29</f>
        <v>0</v>
      </c>
      <c r="J29" s="46">
        <f>J15*1.5</f>
        <v>0</v>
      </c>
      <c r="K29" s="43">
        <f t="shared" ref="K29" si="5">E29*J29</f>
        <v>0</v>
      </c>
      <c r="L29" s="46">
        <f>L15*1.5</f>
        <v>0</v>
      </c>
      <c r="M29" s="43">
        <f t="shared" ref="M29" si="6">E29*L29</f>
        <v>0</v>
      </c>
      <c r="N29" s="46">
        <f>N15*1.5</f>
        <v>0</v>
      </c>
      <c r="O29" s="43">
        <f t="shared" ref="O29" si="7">E29*N29</f>
        <v>0</v>
      </c>
      <c r="P29" s="43">
        <f>G29+I29+K29+M29+O29</f>
        <v>0</v>
      </c>
    </row>
    <row r="30" spans="1:16" x14ac:dyDescent="0.3">
      <c r="A30" s="2" t="s">
        <v>16</v>
      </c>
      <c r="B30" s="37"/>
      <c r="C30" s="26"/>
      <c r="D30" s="34">
        <f>SUM(D27:D29)</f>
        <v>0</v>
      </c>
      <c r="E30" s="26"/>
      <c r="F30" s="23"/>
      <c r="G30" s="13">
        <f>SUM(G27:G29)</f>
        <v>0</v>
      </c>
      <c r="H30" s="23"/>
      <c r="I30" s="13">
        <f>SUM(I27:I29)</f>
        <v>0</v>
      </c>
      <c r="J30" s="23"/>
      <c r="K30" s="13">
        <f>SUM(K27:K29)</f>
        <v>0</v>
      </c>
      <c r="L30" s="23"/>
      <c r="M30" s="13">
        <f>SUM(M27:M29)</f>
        <v>0</v>
      </c>
      <c r="N30" s="23"/>
      <c r="O30" s="13">
        <f>SUM(O27:O29)</f>
        <v>0</v>
      </c>
      <c r="P30" s="13">
        <f>SUM(P27:P29)</f>
        <v>0</v>
      </c>
    </row>
    <row r="31" spans="1:16" x14ac:dyDescent="0.3">
      <c r="A31" s="14"/>
      <c r="B31" s="15"/>
      <c r="C31" s="15"/>
      <c r="D31" s="15"/>
      <c r="E31" s="15"/>
      <c r="F31" s="16"/>
      <c r="G31" s="16"/>
      <c r="H31" s="16"/>
      <c r="I31" s="16"/>
      <c r="J31" s="16"/>
      <c r="K31" s="16"/>
      <c r="L31" s="16"/>
      <c r="M31" s="16"/>
      <c r="N31" s="16"/>
      <c r="O31" s="16"/>
      <c r="P31" s="16"/>
    </row>
    <row r="32" spans="1:16" x14ac:dyDescent="0.3">
      <c r="A32" s="12" t="s">
        <v>18</v>
      </c>
      <c r="B32" s="15"/>
      <c r="C32" s="15"/>
      <c r="D32" s="15"/>
      <c r="E32" s="15"/>
      <c r="F32" s="16"/>
      <c r="G32" s="16"/>
      <c r="H32" s="16"/>
      <c r="I32" s="16"/>
      <c r="J32" s="16"/>
      <c r="K32" s="16"/>
      <c r="L32" s="16"/>
      <c r="M32" s="16"/>
      <c r="N32" s="16"/>
      <c r="O32" s="16"/>
      <c r="P32" s="16"/>
    </row>
    <row r="33" spans="1:16" x14ac:dyDescent="0.3">
      <c r="A33" s="3" t="s">
        <v>20</v>
      </c>
      <c r="B33" s="27"/>
      <c r="C33" s="27"/>
      <c r="D33" s="27"/>
      <c r="E33" s="27"/>
      <c r="F33" s="46">
        <f>F19*1.5</f>
        <v>0</v>
      </c>
      <c r="G33" s="16" t="e">
        <f>#REF!*F33</f>
        <v>#REF!</v>
      </c>
      <c r="H33" s="46">
        <f>H19*1.5</f>
        <v>0</v>
      </c>
      <c r="I33" s="16" t="e">
        <f>#REF!*H33</f>
        <v>#REF!</v>
      </c>
      <c r="J33" s="46">
        <f>J19*1.5</f>
        <v>0</v>
      </c>
      <c r="K33" s="16" t="e">
        <f>#REF!*J33</f>
        <v>#REF!</v>
      </c>
      <c r="L33" s="46">
        <f>L19*1.5</f>
        <v>0</v>
      </c>
      <c r="M33" s="16" t="e">
        <f>#REF!*L33</f>
        <v>#REF!</v>
      </c>
      <c r="N33" s="46">
        <f>N19*1.5</f>
        <v>0</v>
      </c>
      <c r="O33" s="16" t="e">
        <f>#REF!*N33</f>
        <v>#REF!</v>
      </c>
      <c r="P33" s="16" t="e">
        <f>G33+I33+K33+M33+O33</f>
        <v>#REF!</v>
      </c>
    </row>
    <row r="34" spans="1:16" x14ac:dyDescent="0.3">
      <c r="B34" s="9"/>
      <c r="C34" s="9"/>
      <c r="D34" s="9"/>
      <c r="E34" s="9"/>
      <c r="F34" s="8"/>
      <c r="G34" s="8"/>
      <c r="H34" s="8"/>
      <c r="I34" s="8"/>
      <c r="J34" s="8"/>
      <c r="K34" s="8"/>
      <c r="L34" s="8"/>
      <c r="M34" s="8"/>
      <c r="N34" s="8"/>
      <c r="O34" s="8"/>
      <c r="P34" s="8"/>
    </row>
    <row r="35" spans="1:16" x14ac:dyDescent="0.3">
      <c r="A35" s="2" t="s">
        <v>36</v>
      </c>
      <c r="B35" s="14"/>
      <c r="C35" s="14"/>
      <c r="D35" s="14"/>
      <c r="E35" s="14"/>
      <c r="F35" s="14"/>
      <c r="G35" s="7">
        <f>SUM(G16+G30)</f>
        <v>0</v>
      </c>
      <c r="H35" s="23"/>
      <c r="I35" s="7">
        <f>SUM(I16+I30)</f>
        <v>0</v>
      </c>
      <c r="J35" s="23"/>
      <c r="K35" s="7">
        <f>SUM(K16+K30)</f>
        <v>0</v>
      </c>
      <c r="L35" s="23"/>
      <c r="M35" s="7">
        <f>SUM(M16+M30)</f>
        <v>0</v>
      </c>
      <c r="N35" s="23"/>
      <c r="O35" s="7">
        <f>SUM(O16+O30)</f>
        <v>0</v>
      </c>
      <c r="P35" s="7">
        <f>SUM(P16+P30)</f>
        <v>0</v>
      </c>
    </row>
    <row r="36" spans="1:16" ht="24.75" customHeight="1" x14ac:dyDescent="0.3">
      <c r="A36" s="11"/>
      <c r="B36" s="1"/>
      <c r="C36" s="1"/>
      <c r="D36" s="1"/>
      <c r="E36" s="1"/>
      <c r="F36" s="1"/>
      <c r="G36" s="10"/>
      <c r="H36" s="1"/>
      <c r="I36" s="10"/>
      <c r="J36" s="1"/>
      <c r="K36" s="10"/>
      <c r="L36" s="1"/>
      <c r="M36" s="10"/>
      <c r="N36" s="1"/>
      <c r="O36" s="10"/>
      <c r="P36" s="10"/>
    </row>
    <row r="37" spans="1:16" ht="24.75" customHeight="1" x14ac:dyDescent="0.3">
      <c r="A37" s="35" t="s">
        <v>35</v>
      </c>
      <c r="B37" s="1"/>
      <c r="C37" s="1"/>
      <c r="D37" s="1"/>
      <c r="E37" s="1"/>
      <c r="F37" s="1"/>
      <c r="G37" s="10"/>
      <c r="H37" s="1"/>
      <c r="I37" s="10"/>
      <c r="J37" s="1"/>
      <c r="K37" s="10"/>
      <c r="L37" s="1"/>
      <c r="M37" s="10"/>
      <c r="N37" s="1"/>
      <c r="O37" s="10"/>
      <c r="P37" s="10"/>
    </row>
    <row r="38" spans="1:16" ht="21" customHeight="1" x14ac:dyDescent="0.3">
      <c r="A38" s="19"/>
      <c r="C38" s="6"/>
      <c r="D38" s="6"/>
      <c r="E38" s="6"/>
      <c r="F38" s="19"/>
    </row>
    <row r="39" spans="1:16" x14ac:dyDescent="0.3">
      <c r="A39" s="5" t="s">
        <v>21</v>
      </c>
      <c r="B39" s="5"/>
      <c r="F39" s="5" t="s">
        <v>22</v>
      </c>
    </row>
    <row r="40" spans="1:16" x14ac:dyDescent="0.3">
      <c r="A40" s="19"/>
    </row>
    <row r="41" spans="1:16" x14ac:dyDescent="0.3">
      <c r="A41" s="5" t="s">
        <v>29</v>
      </c>
      <c r="B41" s="5"/>
      <c r="C41" s="5"/>
      <c r="D41" s="5"/>
      <c r="E41" s="5"/>
      <c r="F41" s="5"/>
    </row>
    <row r="42" spans="1:16" x14ac:dyDescent="0.3">
      <c r="A42" s="19"/>
    </row>
    <row r="43" spans="1:16" x14ac:dyDescent="0.3">
      <c r="A43" s="5" t="s">
        <v>23</v>
      </c>
      <c r="B43" s="5"/>
      <c r="C43" s="5"/>
      <c r="D43" s="5"/>
      <c r="E43" s="5"/>
      <c r="F43" s="5"/>
    </row>
    <row r="44" spans="1:16" x14ac:dyDescent="0.3">
      <c r="A44" s="19"/>
    </row>
    <row r="45" spans="1:16" x14ac:dyDescent="0.3">
      <c r="A45" s="5" t="s">
        <v>24</v>
      </c>
      <c r="B45" s="5"/>
      <c r="C45" s="5"/>
      <c r="D45" s="5"/>
      <c r="E45" s="5"/>
      <c r="F45" s="5"/>
      <c r="P45" s="54" t="s">
        <v>38</v>
      </c>
    </row>
  </sheetData>
  <sheetProtection algorithmName="SHA-512" hashValue="8PIl8s2t4vxz/iG6O8TdsBugKY233l9CLIrqDPcfAkgf7KjMK+0j+GyCum1M/sk5iARUH35AuUgXG7yRCAWfIw==" saltValue="Tre+gvcNvo+XPKgSnpUdig==" spinCount="100000" sheet="1" formatColumns="0"/>
  <mergeCells count="22">
    <mergeCell ref="A23:P23"/>
    <mergeCell ref="A24:P24"/>
    <mergeCell ref="B25:D25"/>
    <mergeCell ref="F25:G25"/>
    <mergeCell ref="H25:I25"/>
    <mergeCell ref="J25:K25"/>
    <mergeCell ref="L25:M25"/>
    <mergeCell ref="N25:O25"/>
    <mergeCell ref="A9:P9"/>
    <mergeCell ref="A10:P10"/>
    <mergeCell ref="B11:D11"/>
    <mergeCell ref="F11:G11"/>
    <mergeCell ref="H11:I11"/>
    <mergeCell ref="J11:K11"/>
    <mergeCell ref="L11:M11"/>
    <mergeCell ref="N11:O11"/>
    <mergeCell ref="A7:P7"/>
    <mergeCell ref="A1:P1"/>
    <mergeCell ref="A2:P2"/>
    <mergeCell ref="A3:P3"/>
    <mergeCell ref="A4:I4"/>
    <mergeCell ref="A5:P5"/>
  </mergeCells>
  <pageMargins left="0.7" right="0.7" top="0.75" bottom="0.5" header="0.3" footer="0.3"/>
  <pageSetup scale="42" orientation="landscape" r:id="rId1"/>
  <headerFooter>
    <oddHeader>&amp;R&amp;"-,Bold"Updated 4/3/25</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E4C61982970A4393C28E80BE11CACF" ma:contentTypeVersion="10" ma:contentTypeDescription="Create a new document." ma:contentTypeScope="" ma:versionID="d5640dcf613fbd8f48c3b7ebf4731d9d">
  <xsd:schema xmlns:xsd="http://www.w3.org/2001/XMLSchema" xmlns:xs="http://www.w3.org/2001/XMLSchema" xmlns:p="http://schemas.microsoft.com/office/2006/metadata/properties" xmlns:ns3="0277e431-b1bc-4d01-b0d6-5ddb7009124d" xmlns:ns4="d69949cc-91fb-40d1-b73e-effc8c3f3a4e" targetNamespace="http://schemas.microsoft.com/office/2006/metadata/properties" ma:root="true" ma:fieldsID="0529e3d92b6b6c2faba11f74feee0a47" ns3:_="" ns4:_="">
    <xsd:import namespace="0277e431-b1bc-4d01-b0d6-5ddb7009124d"/>
    <xsd:import namespace="d69949cc-91fb-40d1-b73e-effc8c3f3a4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77e431-b1bc-4d01-b0d6-5ddb700912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9949cc-91fb-40d1-b73e-effc8c3f3a4e"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5AE3EAF-00BE-4BD8-A9D4-463E45B188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77e431-b1bc-4d01-b0d6-5ddb7009124d"/>
    <ds:schemaRef ds:uri="d69949cc-91fb-40d1-b73e-effc8c3f3a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9A3D65-3086-4815-B09A-AC6D0C56DFFB}">
  <ds:schemaRefs>
    <ds:schemaRef ds:uri="http://schemas.microsoft.com/sharepoint/v3/contenttype/forms"/>
  </ds:schemaRefs>
</ds:datastoreItem>
</file>

<file path=customXml/itemProps3.xml><?xml version="1.0" encoding="utf-8"?>
<ds:datastoreItem xmlns:ds="http://schemas.openxmlformats.org/officeDocument/2006/customXml" ds:itemID="{B7F021AD-5470-4C0C-A865-BC6A99E31CFE}">
  <ds:schemaRefs>
    <ds:schemaRef ds:uri="http://purl.org/dc/elements/1.1/"/>
    <ds:schemaRef ds:uri="http://www.w3.org/XML/1998/namespace"/>
    <ds:schemaRef ds:uri="http://schemas.microsoft.com/office/2006/documentManagement/types"/>
    <ds:schemaRef ds:uri="http://schemas.microsoft.com/office/2006/metadata/properties"/>
    <ds:schemaRef ds:uri="0277e431-b1bc-4d01-b0d6-5ddb7009124d"/>
    <ds:schemaRef ds:uri="http://schemas.microsoft.com/office/infopath/2007/PartnerControls"/>
    <ds:schemaRef ds:uri="http://purl.org/dc/terms/"/>
    <ds:schemaRef ds:uri="http://schemas.openxmlformats.org/package/2006/metadata/core-properties"/>
    <ds:schemaRef ds:uri="d69949cc-91fb-40d1-b73e-effc8c3f3a4e"/>
    <ds:schemaRef ds:uri="http://purl.org/dc/dcmitype/"/>
  </ds:schemaRefs>
</ds:datastoreItem>
</file>

<file path=docMetadata/LabelInfo.xml><?xml version="1.0" encoding="utf-8"?>
<clbl:labelList xmlns:clbl="http://schemas.microsoft.com/office/2020/mipLabelMetadata">
  <clbl:label id="{07597248-ea38-451b-8abe-a638eddbac81}" enabled="0" method="" siteId="{07597248-ea38-451b-8abe-a638eddbac8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NORTH SECTOR</vt:lpstr>
      <vt:lpstr>SOUTH SECTOR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B - Exhibit 10 - Pricing Schedule SGS RFP CDD 25-01_Addendum2</dc:title>
  <dc:subject/>
  <dc:creator>DPEREZ</dc:creator>
  <cp:keywords/>
  <dc:description/>
  <cp:lastModifiedBy>Lisa Aubrey</cp:lastModifiedBy>
  <cp:revision/>
  <dcterms:created xsi:type="dcterms:W3CDTF">2020-07-01T16:00:04Z</dcterms:created>
  <dcterms:modified xsi:type="dcterms:W3CDTF">2025-06-24T18:58:14Z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0x010100A3E4C61982970A4393C28E80BE11CACF</vt:lpwstr>
  </property>
</Properties>
</file>